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Z:\Maîtrise d'Oeuvre\25-EEE-338_MOe SJDS - Moulin d'en Bas\Production\7-Maîtrise d'oeuvre\3-DCE\"/>
    </mc:Choice>
  </mc:AlternateContent>
  <xr:revisionPtr revIDLastSave="0" documentId="13_ncr:1_{6B967653-C208-4BA5-9C83-396F3936912C}" xr6:coauthVersionLast="47" xr6:coauthVersionMax="47" xr10:uidLastSave="{00000000-0000-0000-0000-000000000000}"/>
  <bookViews>
    <workbookView xWindow="28680" yWindow="-9225" windowWidth="29040" windowHeight="15840" activeTab="1" xr2:uid="{7E064D3F-6616-459A-97F1-5977871EBD1B}"/>
  </bookViews>
  <sheets>
    <sheet name="BPU " sheetId="4" r:id="rId1"/>
    <sheet name="DQE" sheetId="10" r:id="rId2"/>
  </sheets>
  <definedNames>
    <definedName name="_xlnm._FilterDatabase" localSheetId="0" hidden="1">'BPU '!$A$6:$J$72</definedName>
    <definedName name="_xlnm._FilterDatabase" localSheetId="1" hidden="1">DQE!$A$7:$Q$36</definedName>
    <definedName name="_xlnm.Print_Titles" localSheetId="0">'BPU '!$4:$4</definedName>
    <definedName name="_xlnm.Print_Titles" localSheetId="1">DQE!$4:$4</definedName>
    <definedName name="_xlnm.Print_Area" localSheetId="0">'BPU '!$C$1:$G$72</definedName>
    <definedName name="_xlnm.Print_Area" localSheetId="1">DQE!$A$1:$G$48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6" i="10" l="1"/>
  <c r="D33" i="10"/>
  <c r="C33" i="10"/>
  <c r="B33" i="10"/>
  <c r="D32" i="10"/>
  <c r="C32" i="10"/>
  <c r="B32" i="10"/>
  <c r="D30" i="10"/>
  <c r="C31" i="10"/>
  <c r="B31" i="10"/>
  <c r="B14" i="4"/>
  <c r="F30" i="10" l="1"/>
  <c r="C30" i="10"/>
  <c r="B30" i="10"/>
  <c r="F33" i="10"/>
  <c r="F32" i="10"/>
  <c r="D31" i="10"/>
  <c r="F31" i="10" s="1"/>
  <c r="G29" i="10" l="1"/>
  <c r="A1" i="10" l="1"/>
  <c r="D20" i="10"/>
  <c r="F20" i="10" s="1"/>
  <c r="C20" i="10"/>
  <c r="B20" i="10"/>
  <c r="B12" i="10"/>
  <c r="G42" i="10"/>
  <c r="B36" i="10"/>
  <c r="D35" i="10"/>
  <c r="B35" i="10"/>
  <c r="C26" i="10"/>
  <c r="B26" i="10"/>
  <c r="D25" i="10"/>
  <c r="C25" i="10"/>
  <c r="B25" i="10"/>
  <c r="G43" i="10" l="1"/>
  <c r="G44" i="10" s="1"/>
  <c r="D24" i="10" l="1"/>
  <c r="C24" i="10"/>
  <c r="B24" i="10"/>
  <c r="D19" i="10"/>
  <c r="F19" i="10" s="1"/>
  <c r="B19" i="10"/>
  <c r="D18" i="10"/>
  <c r="F18" i="10" s="1"/>
  <c r="B18" i="10"/>
  <c r="D23" i="10"/>
  <c r="C23" i="10"/>
  <c r="B23" i="10"/>
  <c r="D17" i="10"/>
  <c r="C17" i="10"/>
  <c r="B17" i="10"/>
  <c r="C16" i="10"/>
  <c r="B16" i="10"/>
  <c r="B7" i="10"/>
  <c r="D22" i="10" l="1"/>
  <c r="C22" i="10"/>
  <c r="B22" i="10"/>
  <c r="F17" i="10"/>
  <c r="B27" i="10"/>
  <c r="D16" i="10"/>
  <c r="D12" i="10" l="1"/>
  <c r="F12" i="10" s="1"/>
  <c r="C12" i="10"/>
  <c r="D11" i="10"/>
  <c r="F11" i="10" s="1"/>
  <c r="C11" i="10"/>
  <c r="B11" i="10"/>
  <c r="D26" i="10" l="1"/>
  <c r="D27" i="10"/>
  <c r="C27" i="10"/>
  <c r="F24" i="10"/>
  <c r="A36" i="4"/>
  <c r="A38" i="4" s="1"/>
  <c r="A41" i="4" s="1"/>
  <c r="B38" i="4"/>
  <c r="B41" i="4" s="1"/>
  <c r="B44" i="4" s="1"/>
  <c r="B47" i="4" s="1"/>
  <c r="B51" i="4" s="1"/>
  <c r="B15" i="10"/>
  <c r="D13" i="10"/>
  <c r="F13" i="10" s="1"/>
  <c r="D10" i="10"/>
  <c r="D8" i="10"/>
  <c r="D7" i="10"/>
  <c r="B10" i="10"/>
  <c r="B13" i="10"/>
  <c r="C13" i="10"/>
  <c r="C38" i="4" l="1"/>
  <c r="A17" i="10" s="1"/>
  <c r="F36" i="10" l="1"/>
  <c r="F35" i="10"/>
  <c r="G34" i="10" s="1"/>
  <c r="F23" i="10"/>
  <c r="F22" i="10"/>
  <c r="B67" i="4" l="1"/>
  <c r="B70" i="4" s="1"/>
  <c r="B54" i="4"/>
  <c r="B57" i="4" s="1"/>
  <c r="B60" i="4" s="1"/>
  <c r="C41" i="4"/>
  <c r="A22" i="10" s="1"/>
  <c r="B9" i="10"/>
  <c r="A65" i="4"/>
  <c r="A66" i="4" s="1"/>
  <c r="A67" i="4" s="1"/>
  <c r="F16" i="10"/>
  <c r="D15" i="10"/>
  <c r="F15" i="10" s="1"/>
  <c r="C15" i="10"/>
  <c r="D9" i="10"/>
  <c r="F9" i="10" s="1"/>
  <c r="C9" i="10"/>
  <c r="F10" i="10"/>
  <c r="B10" i="4"/>
  <c r="B13" i="4" s="1"/>
  <c r="B17" i="4" s="1"/>
  <c r="B8" i="10"/>
  <c r="A42" i="4"/>
  <c r="C6" i="4"/>
  <c r="C10" i="10"/>
  <c r="F26" i="10"/>
  <c r="F25" i="10"/>
  <c r="F27" i="10"/>
  <c r="F7" i="10"/>
  <c r="F8" i="10"/>
  <c r="C8" i="10"/>
  <c r="C7" i="10"/>
  <c r="A8" i="4"/>
  <c r="A9" i="4" s="1"/>
  <c r="A10" i="4" s="1"/>
  <c r="A11" i="4" s="1"/>
  <c r="A12" i="4" s="1"/>
  <c r="C35" i="4"/>
  <c r="G21" i="10" l="1"/>
  <c r="G14" i="10"/>
  <c r="G46" i="10" s="1"/>
  <c r="G47" i="10" s="1"/>
  <c r="G48" i="10" s="1"/>
  <c r="G6" i="10"/>
  <c r="A7" i="10"/>
  <c r="A30" i="10"/>
  <c r="B21" i="4"/>
  <c r="B24" i="4" s="1"/>
  <c r="B28" i="4" s="1"/>
  <c r="B31" i="4" s="1"/>
  <c r="A43" i="4"/>
  <c r="A15" i="10"/>
  <c r="C64" i="4"/>
  <c r="A20" i="10" s="1"/>
  <c r="C10" i="4"/>
  <c r="A8" i="10" s="1"/>
  <c r="A68" i="4"/>
  <c r="A69" i="4" s="1"/>
  <c r="A70" i="4" s="1"/>
  <c r="C67" i="4"/>
  <c r="A27" i="10" s="1"/>
  <c r="A13" i="4"/>
  <c r="A14" i="4" s="1"/>
  <c r="A46" i="4" l="1"/>
  <c r="A44" i="4"/>
  <c r="G38" i="10"/>
  <c r="G39" i="10" s="1"/>
  <c r="G40" i="10" s="1"/>
  <c r="C13" i="4"/>
  <c r="A15" i="4"/>
  <c r="A16" i="4" s="1"/>
  <c r="A17" i="4" s="1"/>
  <c r="A71" i="4"/>
  <c r="A72" i="4" s="1"/>
  <c r="C70" i="4"/>
  <c r="A26" i="10" s="1"/>
  <c r="A9" i="10" l="1"/>
  <c r="A31" i="10"/>
  <c r="A47" i="4"/>
  <c r="A45" i="4"/>
  <c r="A49" i="4" s="1"/>
  <c r="C44" i="4"/>
  <c r="A23" i="10" s="1"/>
  <c r="A50" i="4"/>
  <c r="C17" i="4"/>
  <c r="A19" i="4"/>
  <c r="A20" i="4" s="1"/>
  <c r="A10" i="10" l="1"/>
  <c r="A32" i="10"/>
  <c r="A53" i="4"/>
  <c r="A56" i="4" s="1"/>
  <c r="A59" i="4" s="1"/>
  <c r="A62" i="4" s="1"/>
  <c r="A52" i="4"/>
  <c r="A55" i="4" s="1"/>
  <c r="A58" i="4" s="1"/>
  <c r="A61" i="4" s="1"/>
  <c r="C47" i="4"/>
  <c r="A36" i="10" s="1"/>
  <c r="A51" i="4"/>
  <c r="A28" i="4"/>
  <c r="C28" i="4" s="1"/>
  <c r="A13" i="10" s="1"/>
  <c r="A21" i="4"/>
  <c r="A19" i="10" l="1"/>
  <c r="A22" i="4"/>
  <c r="A23" i="4" s="1"/>
  <c r="C21" i="4"/>
  <c r="A11" i="10" s="1"/>
  <c r="A24" i="4" l="1"/>
  <c r="A31" i="4"/>
  <c r="C31" i="4" s="1"/>
  <c r="A16" i="10" s="1"/>
  <c r="A54" i="4"/>
  <c r="A57" i="4" s="1"/>
  <c r="A60" i="4" s="1"/>
  <c r="C60" i="4" s="1"/>
  <c r="A25" i="10" s="1"/>
  <c r="C51" i="4"/>
  <c r="A18" i="10" s="1"/>
  <c r="C24" i="4"/>
  <c r="A26" i="4"/>
  <c r="A27" i="4" s="1"/>
  <c r="A12" i="10" l="1"/>
  <c r="A33" i="10"/>
  <c r="C54" i="4"/>
  <c r="A35" i="10" s="1"/>
  <c r="C57" i="4" l="1"/>
  <c r="A24" i="10" l="1"/>
</calcChain>
</file>

<file path=xl/sharedStrings.xml><?xml version="1.0" encoding="utf-8"?>
<sst xmlns="http://schemas.openxmlformats.org/spreadsheetml/2006/main" count="148" uniqueCount="78">
  <si>
    <t>N°</t>
  </si>
  <si>
    <t>DESIGNATION</t>
  </si>
  <si>
    <t>Unités</t>
  </si>
  <si>
    <t>Quantités</t>
  </si>
  <si>
    <t>DESIGNATION DES TRAVAUX ET PRIX UNITAIRES EN TOUTES LETTRES 
( EURO HORS TAXES)</t>
  </si>
  <si>
    <t>UNITE</t>
  </si>
  <si>
    <t>PRIX UNIT. EN CHIFFRES € HT.</t>
  </si>
  <si>
    <t>Ft</t>
  </si>
  <si>
    <t>Prix unitaire
en euros HT</t>
  </si>
  <si>
    <t>MONTANT 
en euros HT</t>
  </si>
  <si>
    <t>m²</t>
  </si>
  <si>
    <t>INSTALLATION DE CHANTIER, ACCÈS, ETUDES</t>
  </si>
  <si>
    <t>TVA 20,0 % :</t>
  </si>
  <si>
    <t>PRIX UNIT. EN LETTRES € HT. :</t>
  </si>
  <si>
    <r>
      <t>m</t>
    </r>
    <r>
      <rPr>
        <b/>
        <vertAlign val="superscript"/>
        <sz val="10"/>
        <rFont val="Calibri"/>
        <family val="2"/>
      </rPr>
      <t>3</t>
    </r>
  </si>
  <si>
    <t>TRAVAUX DE VEGETALISATION</t>
  </si>
  <si>
    <t>SOUS TOTAL
en euros HT</t>
  </si>
  <si>
    <t>Fourniture et mise en œuvre d'ensemencement</t>
  </si>
  <si>
    <t>Ce prix rémunère :
- la fourniture et l'amenée à pied d'oeuvre des graines nécessaire à la réalisation d'enherbements ;
- la mise en oeuvre du mélange grainier ;
- l'amenée et le repli du matériel et du personnel ;
- la fourniture des matériaux nécessaires pour la construction ;
- et toutes sujétions.</t>
  </si>
  <si>
    <t>Fourniture et plantation d'arbres de ripisylve</t>
  </si>
  <si>
    <t>Ce prix rémunère le constat d'un huissier sur l'état des lieux, des bâtiments s'ils existent et des ouvrages voisins au début et en fin du chantier (intérieur et extérieur, avec photos et rapport détaillé, conformément au CCTP) et toutes sujétions.</t>
  </si>
  <si>
    <t>Ce prix rémunère la fourniture, l'amenée à pied d'oeuvre et la plantation des hélophytes, y compris la mise en jauge en cas de délai entre l'approvisionnement et la mise en oeuvre ou de prélèvement des hélophytes présentes sur le site en vue de leur transplantation. Dans ce dernier cas, ce prix rémunère également la préparation des hélophytes et leur replantation selon les recommandations du CCTP.
Il comprend en outre l'amenée et le repli du matériel, du personnel, la fourniture des matériaux nécessaires et toutes sujétions.</t>
  </si>
  <si>
    <t>Installation et repli de chantier, y compris remise en état et nettoyage des déchets (plastiques, bétons, ferrailles)</t>
  </si>
  <si>
    <t>Etudes d'exécution et dossier de récolement</t>
  </si>
  <si>
    <t>Constat contradictoire d'un huissier</t>
  </si>
  <si>
    <t>Fourniture et plantation d'hélophytes</t>
  </si>
  <si>
    <t>u</t>
  </si>
  <si>
    <t>ml</t>
  </si>
  <si>
    <t>Ce prix comprend :
- l'amenée et le repli du matériel et du personnel ;
- le terrassement en déblais-remblais de matérieux graveleux et terreux déjà présents sur site suivant les plans ;
- la mise en stock des matériaux si nécessaire pour reprise ultérieure ;
- le transport au sein du site des matériaux extraits ;
- le régalage sur site des matériaux réutilisables ;
- et toutes sujétions.</t>
  </si>
  <si>
    <t>Travaux forestiers : élagage et abattage avec ou sans dessouchage d'arbres et d'arbustes</t>
  </si>
  <si>
    <t>Ce prix rémunère les travaux forestiers prévus dans le cadre des aménagements. Il comprend :
- le repérage et le marquage des arbres et arbustes à élaguer, abattre et éventuellement dessoucher ;
- l'abattage des arbres et arbuses marqués (arbres gênants sur le plan hydraulique, arbres instables en berge) et arbustes de ripsiylve situés en rive gauche, y compris le dessouchage lorsque cela est jugé nécessaire du point de vue hydraulique ;
- la mise en tas sur site des billons façonnés en 50 cm ;
- l'évacuation des perches et branchages vers une filière de valorisation ou de traitement appropriée ;
- l'amenée et le repli du matériel et du personnel ;
- le nettoyage du site, sa remise en état et toutes sujétions.</t>
  </si>
  <si>
    <t>Ce prix comprend l'aménagement des plates-formes d'installation, les aires pour la base de chantier et le stockage, les clôtures de protection sur l'ensemble des zones de travaux, y compris les clôtures interdisant les accès au chantier.
Il comprend également :
- l'amenée du matériel ;
- les frais de gardiennage ;
- la signalisation ;
- le panneau de chantier ; 
- la mise en place et l'entretien de la base de chantier dont un local équipé ;
- la mise en sécurité des produits pouvant polluer le milieu naturel (géomembrane, cuve de rétention, etc.) ;
- la reconnaissance du chantier, le piquetage des aménagements à réaliser et les opérations topographiques complémentaires ;
- le repli de l'ensemble des installations ;
- le nettoyage du site et toutes sujétions.</t>
  </si>
  <si>
    <t>Ce prix comprend la fourniture des fiches produits, du DOE, des plans et de tous les documents nécessaires à la réalisation des travaux.
Les notes de calcul prendront en compte toutes les sujétions d'environnement et les surcharges liées aux différents passages d'engins d'entretien et de maintenance.
Il comprend également la réalisation du dossier de récolement avec plan de récolement fourni sous format informatique.</t>
  </si>
  <si>
    <t>Piquetage des travaux</t>
  </si>
  <si>
    <r>
      <t xml:space="preserve">Le prix comprend le piquetage par un géomètre des travaux implanté par le maitre d'œuvre, en présence de l'entreprise. L'entreprise balisera ou marquera les emprises des travaux et implantera des points de repère , type clou géoréférencé. Ce prix rémunère également le </t>
    </r>
    <r>
      <rPr>
        <b/>
        <sz val="10"/>
        <rFont val="Calibri"/>
        <family val="2"/>
      </rPr>
      <t>maintien du marquage jusqu'à la réalisation des travaux</t>
    </r>
    <r>
      <rPr>
        <sz val="10"/>
        <rFont val="Calibri"/>
        <family val="2"/>
      </rPr>
      <t>.</t>
    </r>
  </si>
  <si>
    <t>Fourniture et mise en place d'un barrage filtrant</t>
  </si>
  <si>
    <t>Le prix comprend la fourniture, la mise en place et l'entretien d'un barrage filtrant. Le prix comprend l'amenée et le repli des matériels, du personnel et toutes sujétions.</t>
  </si>
  <si>
    <t>TRAVAUX DE GENIE CIVIL</t>
  </si>
  <si>
    <t>Fourniture et mise en œuvre de grave naturelle 20/150</t>
  </si>
  <si>
    <t>Ce prix rémunère les frais d'aménagement de l’accès à la zone de chantier. Il comprend :
- l'amenée et le repli du matériel et du personnel ;
- la mise en œuvre des pistes d’accès ;
- la coupe des branches pouvant gêner les engins de chantier ;
- la pêche électrique de sauvegarde dans la portion mise à sec ;
- la consommation d'énergie des équipements de pompage ;
- la remise en état du site ;
- et toutes sujétions.</t>
  </si>
  <si>
    <t>Aménagement des accès aux zones de chantier et travaux préparatoires, y compris pêche de sauvegarde</t>
  </si>
  <si>
    <t>Bordereau des Prix Unitaires (BPU)</t>
  </si>
  <si>
    <t>Détail estimatif et quantitatif (DQE)</t>
  </si>
  <si>
    <t>Ce prix rémunère :
- la fourniture et l'amené à pied d'œuvre d'arbres de diamètre 8-15 cm et de hauteur 60 à 110 cm ;
- la plantation des arbres dans les fosses, avec leur tuteur, le drain d'arrosage et la terre.
Il comprend également l'amenée et le repli du matériel, du personnel, la fourniture des matériaux nécessaires  et toutes sujétions.</t>
  </si>
  <si>
    <t>Terrassement en déblai/remblai, y compris transport</t>
  </si>
  <si>
    <t>Ce prix comprend :
- l'amenée et le repli du matériel et du personnel ;
- le terrassement en déblais de matériaux terreux selon les plans du CCTP ;
- la mise en stock des matériaux si nécessaire pour reprise ultérieure ;
- le transport et l'évacuation des matériaux extraits vers le site de destination agréé ;
- et toutes sujétions.</t>
  </si>
  <si>
    <t>Travaux de restauration écologique du ru d’Ocques, tronçon moulin d'en Bas, sur la commune de Saint-Julien-du-Sault</t>
  </si>
  <si>
    <t>Suppression d'obstacle à l'écoulement</t>
  </si>
  <si>
    <t>Ce prix comprend :
- la démolition ;
- le tri des matériaux de démolition ;
- l'amenée et le repli du matériel et du personnel ;
- et toutes sujétions.</t>
  </si>
  <si>
    <t>Nettoyage du bras de contournement</t>
  </si>
  <si>
    <t>Ce prix rémunère le nettoyage du bras de contournement sur un linaire de 50 m. Il comprend :
- l'extraction des embâcles et de tous les déchets présents dans le bras ;
- la coupe des branches basses ;
- l'évacuation des sédiments qui seront repris pour le confortement de la banquette ;
- l'évacuation des déchets et branchages vers une filière de valorisation ou de traitement appropriée ;
- l'amenée et le repli du matériel et du personnel ;
- le nettoyage du site, sa remise en état et toutes sujétions.</t>
  </si>
  <si>
    <t>AMENAGEMENT DU LIT MINEUR</t>
  </si>
  <si>
    <t>Confortement d'une banquette</t>
  </si>
  <si>
    <t>AMENAGEMENTS PAYSAGERS</t>
  </si>
  <si>
    <t>Démolition du support de parabole</t>
  </si>
  <si>
    <t>Ce prix comprend :
- la démolition soignée du support de la parabole ;
- le tri des matériaux de démolition et leur évacuation en déchetterie agréée, y compris la parabole ;
- l'amenée et le repli du matériel et du personnel ;
- et toutes sujétions.</t>
  </si>
  <si>
    <t>Consolidation d'un muret</t>
  </si>
  <si>
    <t>Ce prix comprend l'intégralité des prestations et exigences d'exécution décrites à l'Article 4.5 du CCTP, et notamment : la mise en œuvre du dispositif de confinement étanche pour la protection du cours d'eau, la purge et le nettoyage des joints, la fourniture et l'application du mortier de chaux NHL (y compris échantillon témoin), les opérations de cure, ainsi que l'évacuation des gravats en décharge agréée et toutes sujétions.</t>
  </si>
  <si>
    <r>
      <t>m</t>
    </r>
    <r>
      <rPr>
        <vertAlign val="superscript"/>
        <sz val="10"/>
        <rFont val="Calibri"/>
        <family val="2"/>
        <scheme val="minor"/>
      </rPr>
      <t>3</t>
    </r>
  </si>
  <si>
    <t>Aménagement d'un franchissement</t>
  </si>
  <si>
    <t>Fourniture et pose de clôture</t>
  </si>
  <si>
    <t>Ce prix rémunère :
- la fourniture et l'amenée à pied d'oeuvre des pieux et du grillage nécessaire à la réalisation de la clôture ;
- la mise en oeuvre des matériaux.
Il comprend également l'amenée et le repli du matériel, du personnel, la fourniture des matériaux nécessaires pour la construction et toutes sujétions.</t>
  </si>
  <si>
    <t>Ce prix rémunère les moyens humains et matériels nécessaires à la création d'un franchissement de type passerelle en bois de longueur 5 m et 1,5 m de largeur utile avec bordure chasse-roues et garde -corps, y compris les fondations, suivant les indications du CCTP et les plans, y compris toutes sujétions.</t>
  </si>
  <si>
    <t>TRANCHE FERME</t>
  </si>
  <si>
    <t>TRANCHE OPTIONNELLE</t>
  </si>
  <si>
    <t>REPROFILAGE DU BRAS DE CONTOURNEMENT</t>
  </si>
  <si>
    <t>MONTANT TRANCHE FERME HORS TAXE :</t>
  </si>
  <si>
    <t>MONTANT TRANCHE FERME TTC :</t>
  </si>
  <si>
    <t>MONTANT TRANCHE OPTIONNELLE HORS TAXE :</t>
  </si>
  <si>
    <t>MONTANT OPTIONNELLE TTC :</t>
  </si>
  <si>
    <t>MONTANT TOTAL HORS TAXE :</t>
  </si>
  <si>
    <t>MONTANT TOTAL TTC :</t>
  </si>
  <si>
    <t>Ce prix comprend la fourniture et la mise en œuvre de l'ensemble des matériaux nécessaires au confortement de la banquette existante, comprenant le reprofilage des terres, la mise en œuvre d'enrochements de pied de berge pour la butée, la fourniture et la plantation d'hélophytes, ainsi que toutes sujétions.</t>
  </si>
  <si>
    <t>Terrassement en déblai, y compris évacuation des matériaux terreux</t>
  </si>
  <si>
    <t>Ce prix rémunère la fourniture et la mise en œuvre des graves non traitées sur site, y compris compactage. Le prix comprend l'amenée et le repli des matériels, du personnel et toutes sujétions.</t>
  </si>
  <si>
    <t>TRANCHE</t>
  </si>
  <si>
    <t>Tranche ferme</t>
  </si>
  <si>
    <t>Option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</si>
</sst>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 #,##0.00\ _€_-;\-* #,##0.00\ _€_-;_-* &quot;-&quot;??\ _€_-;_-@_-"/>
    <numFmt numFmtId="165" formatCode="_-* #,##0.00\ [$€-1]_-;\-* #,##0.00\ [$€-1]_-;_-* &quot;-&quot;??\ [$€-1]_-"/>
  </numFmts>
  <fonts count="31" x14ac:knownFonts="1">
    <font>
      <sz val="10"/>
      <name val="Arial"/>
      <family val="2"/>
    </font>
    <font>
      <sz val="11"/>
      <color theme="1"/>
      <name val="Calibri"/>
      <family val="2"/>
      <scheme val="minor"/>
    </font>
    <font>
      <sz val="11"/>
      <color indexed="8"/>
      <name val="Calibri"/>
      <family val="2"/>
    </font>
    <font>
      <sz val="10"/>
      <name val="Arial"/>
      <family val="2"/>
    </font>
    <font>
      <b/>
      <sz val="10"/>
      <name val="Arial"/>
      <family val="2"/>
    </font>
    <font>
      <sz val="10"/>
      <name val="Arial"/>
      <family val="2"/>
    </font>
    <font>
      <b/>
      <u/>
      <sz val="10"/>
      <name val="Arial"/>
      <family val="2"/>
    </font>
    <font>
      <sz val="8"/>
      <name val="Arial"/>
      <family val="2"/>
    </font>
    <font>
      <sz val="11"/>
      <color indexed="8"/>
      <name val="Calibri"/>
      <family val="2"/>
    </font>
    <font>
      <u/>
      <sz val="10"/>
      <color indexed="12"/>
      <name val="Arial"/>
      <family val="2"/>
    </font>
    <font>
      <sz val="10"/>
      <name val="Arial"/>
      <family val="2"/>
    </font>
    <font>
      <sz val="10"/>
      <color indexed="8"/>
      <name val="Comic Sans MS"/>
      <family val="2"/>
    </font>
    <font>
      <b/>
      <vertAlign val="superscript"/>
      <sz val="10"/>
      <name val="Calibri"/>
      <family val="2"/>
    </font>
    <font>
      <sz val="11"/>
      <color theme="1"/>
      <name val="Calibri"/>
      <family val="2"/>
      <scheme val="minor"/>
    </font>
    <font>
      <sz val="10"/>
      <color theme="1"/>
      <name val="Comic Sans MS"/>
      <family val="2"/>
    </font>
    <font>
      <sz val="10"/>
      <name val="Calibri"/>
      <family val="2"/>
      <scheme val="minor"/>
    </font>
    <font>
      <b/>
      <sz val="10"/>
      <name val="Calibri"/>
      <family val="2"/>
      <scheme val="minor"/>
    </font>
    <font>
      <sz val="10"/>
      <color indexed="8"/>
      <name val="Calibri"/>
      <family val="2"/>
      <scheme val="minor"/>
    </font>
    <font>
      <b/>
      <sz val="14"/>
      <name val="Calibri"/>
      <family val="2"/>
      <scheme val="minor"/>
    </font>
    <font>
      <b/>
      <sz val="10"/>
      <color indexed="8"/>
      <name val="Calibri"/>
      <family val="2"/>
      <scheme val="minor"/>
    </font>
    <font>
      <b/>
      <sz val="12"/>
      <name val="Calibri"/>
      <family val="2"/>
      <scheme val="minor"/>
    </font>
    <font>
      <b/>
      <u/>
      <sz val="12"/>
      <name val="Calibri"/>
      <family val="2"/>
      <scheme val="minor"/>
    </font>
    <font>
      <b/>
      <sz val="10"/>
      <color theme="0"/>
      <name val="Calibri"/>
      <family val="2"/>
      <scheme val="minor"/>
    </font>
    <font>
      <b/>
      <sz val="10"/>
      <name val="Calibri"/>
      <family val="2"/>
    </font>
    <font>
      <sz val="10"/>
      <name val="Calibri"/>
      <family val="2"/>
    </font>
    <font>
      <b/>
      <sz val="10"/>
      <color theme="1"/>
      <name val="Calibri"/>
      <family val="2"/>
      <scheme val="minor"/>
    </font>
    <font>
      <sz val="10"/>
      <color theme="9"/>
      <name val="Arial"/>
      <family val="2"/>
    </font>
    <font>
      <sz val="10"/>
      <color theme="9"/>
      <name val="Calibri"/>
      <family val="2"/>
      <scheme val="minor"/>
    </font>
    <font>
      <sz val="11"/>
      <color theme="9"/>
      <name val="Calibri"/>
      <family val="2"/>
      <scheme val="minor"/>
    </font>
    <font>
      <vertAlign val="superscript"/>
      <sz val="10"/>
      <name val="Calibri"/>
      <family val="2"/>
      <scheme val="minor"/>
    </font>
    <font>
      <sz val="10"/>
      <color theme="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7"/>
        <bgColor indexed="64"/>
      </patternFill>
    </fill>
    <fill>
      <patternFill patternType="solid">
        <fgColor theme="5"/>
        <bgColor indexed="64"/>
      </patternFill>
    </fill>
    <fill>
      <patternFill patternType="solid">
        <fgColor theme="7" tint="0.59999389629810485"/>
        <bgColor indexed="64"/>
      </patternFill>
    </fill>
    <fill>
      <patternFill patternType="solid">
        <fgColor theme="4"/>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theme="0"/>
      </left>
      <right/>
      <top style="thin">
        <color theme="0"/>
      </top>
      <bottom style="thin">
        <color theme="0"/>
      </bottom>
      <diagonal/>
    </border>
    <border>
      <left style="thin">
        <color theme="0"/>
      </left>
      <right/>
      <top/>
      <bottom style="thin">
        <color theme="0"/>
      </bottom>
      <diagonal/>
    </border>
    <border>
      <left style="thin">
        <color theme="0"/>
      </left>
      <right/>
      <top/>
      <bottom/>
      <diagonal/>
    </border>
    <border>
      <left/>
      <right style="thin">
        <color indexed="64"/>
      </right>
      <top style="thin">
        <color indexed="64"/>
      </top>
      <bottom/>
      <diagonal/>
    </border>
  </borders>
  <cellStyleXfs count="62">
    <xf numFmtId="0" fontId="0" fillId="0" borderId="0"/>
    <xf numFmtId="165" fontId="3" fillId="0" borderId="0" applyFont="0" applyFill="0" applyBorder="0" applyAlignment="0" applyProtection="0"/>
    <xf numFmtId="165" fontId="10"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0" fontId="9"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164" fontId="8" fillId="0" borderId="0" applyFont="0" applyFill="0" applyBorder="0" applyAlignment="0" applyProtection="0"/>
    <xf numFmtId="164" fontId="2" fillId="0" borderId="0" applyFont="0" applyFill="0" applyBorder="0" applyAlignment="0" applyProtection="0"/>
    <xf numFmtId="164" fontId="5"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2" fillId="0" borderId="0" applyFont="0" applyFill="0" applyBorder="0" applyAlignment="0" applyProtection="0"/>
    <xf numFmtId="164" fontId="3" fillId="0" borderId="0" applyFont="0" applyFill="0" applyBorder="0" applyAlignment="0" applyProtection="0"/>
    <xf numFmtId="164" fontId="10"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1" fillId="0" borderId="0" applyFont="0" applyFill="0" applyBorder="0" applyAlignment="0" applyProtection="0"/>
    <xf numFmtId="164" fontId="3" fillId="0" borderId="0" applyFont="0" applyFill="0" applyBorder="0" applyAlignment="0" applyProtection="0"/>
    <xf numFmtId="164" fontId="11" fillId="0" borderId="0" applyFont="0" applyFill="0" applyBorder="0" applyAlignment="0" applyProtection="0"/>
    <xf numFmtId="164" fontId="2" fillId="0" borderId="0" applyFont="0" applyFill="0" applyBorder="0" applyAlignment="0" applyProtection="0"/>
    <xf numFmtId="44" fontId="11" fillId="0" borderId="0" applyFont="0" applyFill="0" applyBorder="0" applyAlignment="0" applyProtection="0"/>
    <xf numFmtId="44" fontId="3"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4" fillId="0" borderId="0" applyFont="0" applyFill="0" applyBorder="0" applyAlignment="0" applyProtection="0"/>
    <xf numFmtId="44" fontId="3" fillId="0" borderId="0" applyFont="0" applyFill="0" applyBorder="0" applyAlignment="0" applyProtection="0"/>
    <xf numFmtId="0" fontId="3" fillId="0" borderId="0"/>
    <xf numFmtId="0" fontId="14" fillId="0" borderId="0"/>
    <xf numFmtId="0" fontId="13" fillId="0" borderId="0"/>
    <xf numFmtId="0" fontId="5" fillId="0" borderId="0"/>
    <xf numFmtId="0" fontId="3" fillId="0" borderId="0"/>
    <xf numFmtId="0" fontId="3" fillId="0" borderId="0"/>
    <xf numFmtId="0" fontId="3" fillId="0" borderId="0"/>
    <xf numFmtId="0" fontId="3" fillId="0" borderId="0"/>
    <xf numFmtId="0" fontId="14" fillId="0" borderId="0"/>
    <xf numFmtId="0" fontId="10" fillId="0" borderId="0"/>
    <xf numFmtId="0" fontId="3" fillId="0" borderId="0"/>
    <xf numFmtId="0" fontId="14" fillId="0" borderId="0"/>
    <xf numFmtId="0" fontId="3" fillId="0" borderId="0"/>
    <xf numFmtId="0" fontId="14" fillId="0" borderId="0"/>
    <xf numFmtId="0" fontId="14" fillId="0" borderId="0"/>
    <xf numFmtId="0" fontId="14"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5" fillId="0" borderId="0" applyFont="0" applyFill="0" applyBorder="0" applyAlignment="0" applyProtection="0"/>
    <xf numFmtId="9" fontId="3" fillId="0" borderId="0" applyFont="0" applyFill="0" applyBorder="0" applyAlignment="0" applyProtection="0"/>
    <xf numFmtId="9" fontId="1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1" fillId="0" borderId="0" applyFont="0" applyFill="0" applyBorder="0" applyAlignment="0" applyProtection="0"/>
    <xf numFmtId="9" fontId="3" fillId="0" borderId="0" applyFont="0" applyFill="0" applyBorder="0" applyAlignment="0" applyProtection="0"/>
    <xf numFmtId="9" fontId="11" fillId="0" borderId="0" applyFont="0" applyFill="0" applyBorder="0" applyAlignment="0" applyProtection="0"/>
    <xf numFmtId="0" fontId="1" fillId="0" borderId="0"/>
    <xf numFmtId="44" fontId="3" fillId="0" borderId="0" applyFont="0" applyFill="0" applyBorder="0" applyAlignment="0" applyProtection="0"/>
  </cellStyleXfs>
  <cellXfs count="162">
    <xf numFmtId="0" fontId="0" fillId="0" borderId="0" xfId="0"/>
    <xf numFmtId="0" fontId="3" fillId="0" borderId="0" xfId="35" applyFont="1"/>
    <xf numFmtId="1" fontId="6" fillId="0" borderId="0" xfId="35" applyNumberFormat="1" applyFont="1" applyAlignment="1">
      <alignment vertical="center" wrapText="1"/>
    </xf>
    <xf numFmtId="0" fontId="4" fillId="0" borderId="0" xfId="35" applyFont="1"/>
    <xf numFmtId="0" fontId="0" fillId="0" borderId="0" xfId="35" applyFont="1"/>
    <xf numFmtId="0" fontId="15" fillId="0" borderId="0" xfId="35" applyFont="1"/>
    <xf numFmtId="1" fontId="16" fillId="0" borderId="1" xfId="35" applyNumberFormat="1" applyFont="1" applyBorder="1" applyAlignment="1">
      <alignment horizontal="center" vertical="center" wrapText="1"/>
    </xf>
    <xf numFmtId="0" fontId="15" fillId="0" borderId="1" xfId="35" applyFont="1" applyBorder="1" applyAlignment="1">
      <alignment horizontal="center" vertical="center" wrapText="1" shrinkToFit="1"/>
    </xf>
    <xf numFmtId="0" fontId="15" fillId="0" borderId="1" xfId="35" applyFont="1" applyBorder="1" applyAlignment="1">
      <alignment horizontal="center" vertical="center" wrapText="1"/>
    </xf>
    <xf numFmtId="0" fontId="15" fillId="0" borderId="1" xfId="35" applyFont="1" applyBorder="1" applyAlignment="1">
      <alignment horizontal="left" vertical="center" wrapText="1"/>
    </xf>
    <xf numFmtId="0" fontId="16" fillId="0" borderId="1" xfId="35" applyFont="1" applyBorder="1" applyAlignment="1">
      <alignment horizontal="center" vertical="center" wrapText="1"/>
    </xf>
    <xf numFmtId="1" fontId="15" fillId="0" borderId="1" xfId="35" applyNumberFormat="1" applyFont="1" applyBorder="1" applyAlignment="1">
      <alignment horizontal="center" vertical="center" wrapText="1"/>
    </xf>
    <xf numFmtId="1" fontId="15" fillId="0" borderId="1" xfId="35" applyNumberFormat="1" applyFont="1" applyBorder="1" applyAlignment="1">
      <alignment horizontal="left" vertical="center" wrapText="1"/>
    </xf>
    <xf numFmtId="0" fontId="15" fillId="0" borderId="2" xfId="35" applyFont="1" applyBorder="1" applyAlignment="1">
      <alignment horizontal="center" vertical="center" wrapText="1"/>
    </xf>
    <xf numFmtId="0" fontId="15" fillId="0" borderId="2" xfId="35" applyFont="1" applyBorder="1" applyAlignment="1">
      <alignment horizontal="left" vertical="center" wrapText="1"/>
    </xf>
    <xf numFmtId="0" fontId="16" fillId="0" borderId="4" xfId="35" applyFont="1" applyBorder="1" applyAlignment="1">
      <alignment horizontal="center" vertical="center" wrapText="1"/>
    </xf>
    <xf numFmtId="164" fontId="16" fillId="0" borderId="4" xfId="10" applyFont="1" applyBorder="1" applyAlignment="1">
      <alignment horizontal="center" vertical="center"/>
    </xf>
    <xf numFmtId="0" fontId="15" fillId="0" borderId="5" xfId="35" applyFont="1" applyBorder="1" applyAlignment="1">
      <alignment horizontal="center" vertical="center" wrapText="1" shrinkToFit="1"/>
    </xf>
    <xf numFmtId="0" fontId="15" fillId="0" borderId="5" xfId="35" applyFont="1" applyBorder="1" applyAlignment="1">
      <alignment horizontal="left" vertical="center" wrapText="1"/>
    </xf>
    <xf numFmtId="0" fontId="15" fillId="0" borderId="5" xfId="35" applyFont="1" applyBorder="1" applyAlignment="1">
      <alignment horizontal="center" vertical="center" wrapText="1"/>
    </xf>
    <xf numFmtId="0" fontId="15" fillId="0" borderId="0" xfId="35" applyFont="1" applyAlignment="1">
      <alignment vertical="center"/>
    </xf>
    <xf numFmtId="0" fontId="16" fillId="0" borderId="1" xfId="35" applyFont="1" applyBorder="1" applyAlignment="1">
      <alignment horizontal="center" vertical="center"/>
    </xf>
    <xf numFmtId="0" fontId="16" fillId="0" borderId="1" xfId="0" applyFont="1" applyBorder="1" applyAlignment="1">
      <alignment horizontal="center" vertical="center" wrapText="1"/>
    </xf>
    <xf numFmtId="0" fontId="16" fillId="0" borderId="1" xfId="36" applyFont="1" applyBorder="1" applyAlignment="1">
      <alignment horizontal="center" vertical="center"/>
    </xf>
    <xf numFmtId="0" fontId="16" fillId="0" borderId="0" xfId="35" applyFont="1" applyAlignment="1">
      <alignment horizontal="center" vertical="center" wrapText="1"/>
    </xf>
    <xf numFmtId="0" fontId="16" fillId="0" borderId="2" xfId="35" applyFont="1" applyBorder="1" applyAlignment="1">
      <alignment horizontal="justify" vertical="center"/>
    </xf>
    <xf numFmtId="0" fontId="16" fillId="0" borderId="2" xfId="0" applyFont="1" applyBorder="1" applyAlignment="1">
      <alignment vertical="center"/>
    </xf>
    <xf numFmtId="0" fontId="16" fillId="0" borderId="0" xfId="35" applyFont="1" applyAlignment="1">
      <alignment horizontal="center" vertical="center"/>
    </xf>
    <xf numFmtId="0" fontId="16" fillId="0" borderId="0" xfId="0" applyFont="1" applyAlignment="1">
      <alignment horizontal="center" vertical="center" wrapText="1"/>
    </xf>
    <xf numFmtId="0" fontId="17" fillId="0" borderId="0" xfId="0" applyFont="1" applyAlignment="1">
      <alignment horizontal="center" vertical="center"/>
    </xf>
    <xf numFmtId="0" fontId="4" fillId="0" borderId="0" xfId="35" applyFont="1" applyAlignment="1">
      <alignment horizontal="center"/>
    </xf>
    <xf numFmtId="0" fontId="16" fillId="0" borderId="7" xfId="35" applyFont="1" applyBorder="1" applyAlignment="1">
      <alignment horizontal="center" vertical="center" wrapText="1"/>
    </xf>
    <xf numFmtId="0" fontId="16" fillId="0" borderId="9" xfId="35" applyFont="1" applyBorder="1" applyAlignment="1">
      <alignment horizontal="center" vertical="center" wrapText="1"/>
    </xf>
    <xf numFmtId="0" fontId="16" fillId="0" borderId="4" xfId="35" applyFont="1" applyBorder="1" applyAlignment="1">
      <alignment horizontal="center" vertical="center"/>
    </xf>
    <xf numFmtId="0" fontId="16" fillId="0" borderId="5" xfId="35" applyFont="1" applyBorder="1" applyAlignment="1">
      <alignment horizontal="center" vertical="center" wrapText="1"/>
    </xf>
    <xf numFmtId="0" fontId="16" fillId="0" borderId="10" xfId="35" applyFont="1" applyBorder="1" applyAlignment="1">
      <alignment horizontal="center" vertical="center"/>
    </xf>
    <xf numFmtId="0" fontId="4" fillId="0" borderId="0" xfId="35" applyFont="1" applyAlignment="1">
      <alignment horizontal="center" vertical="center"/>
    </xf>
    <xf numFmtId="0" fontId="15" fillId="0" borderId="4" xfId="36" applyFont="1" applyBorder="1" applyAlignment="1">
      <alignment horizontal="justify" vertical="center" wrapText="1"/>
    </xf>
    <xf numFmtId="0" fontId="15" fillId="0" borderId="4" xfId="0" applyFont="1" applyBorder="1" applyAlignment="1">
      <alignment horizontal="justify" vertical="center" wrapText="1"/>
    </xf>
    <xf numFmtId="0" fontId="15" fillId="0" borderId="0" xfId="36" applyFont="1" applyAlignment="1">
      <alignment vertical="center"/>
    </xf>
    <xf numFmtId="0" fontId="16" fillId="0" borderId="4" xfId="36" applyFont="1" applyBorder="1" applyAlignment="1">
      <alignment horizontal="center" vertical="center"/>
    </xf>
    <xf numFmtId="0" fontId="3" fillId="0" borderId="0" xfId="36"/>
    <xf numFmtId="0" fontId="3" fillId="0" borderId="0" xfId="36" applyAlignment="1">
      <alignment horizontal="justify" vertical="top" wrapText="1"/>
    </xf>
    <xf numFmtId="0" fontId="16" fillId="0" borderId="10" xfId="36" applyFont="1" applyBorder="1" applyAlignment="1">
      <alignment horizontal="center" vertical="center"/>
    </xf>
    <xf numFmtId="0" fontId="16" fillId="0" borderId="0" xfId="36" applyFont="1" applyAlignment="1">
      <alignment horizontal="center" vertical="center" wrapText="1"/>
    </xf>
    <xf numFmtId="0" fontId="16" fillId="0" borderId="5" xfId="36" applyFont="1" applyBorder="1" applyAlignment="1">
      <alignment horizontal="center" vertical="center" wrapText="1"/>
    </xf>
    <xf numFmtId="0" fontId="16" fillId="0" borderId="7" xfId="36" applyFont="1" applyBorder="1" applyAlignment="1">
      <alignment horizontal="center" vertical="center" wrapText="1"/>
    </xf>
    <xf numFmtId="0" fontId="16" fillId="0" borderId="2" xfId="36" applyFont="1" applyBorder="1" applyAlignment="1">
      <alignment horizontal="justify" vertical="center" wrapText="1"/>
    </xf>
    <xf numFmtId="0" fontId="16" fillId="0" borderId="13" xfId="35" applyFont="1" applyBorder="1" applyAlignment="1">
      <alignment horizontal="center" vertical="center" wrapText="1"/>
    </xf>
    <xf numFmtId="0" fontId="16" fillId="2" borderId="1" xfId="36" applyFont="1" applyFill="1" applyBorder="1" applyAlignment="1">
      <alignment horizontal="center" vertical="center"/>
    </xf>
    <xf numFmtId="1" fontId="18" fillId="0" borderId="0" xfId="35" applyNumberFormat="1" applyFont="1" applyAlignment="1">
      <alignment vertical="center"/>
    </xf>
    <xf numFmtId="0" fontId="16" fillId="0" borderId="6" xfId="0" applyFont="1" applyBorder="1" applyAlignment="1">
      <alignment vertical="center"/>
    </xf>
    <xf numFmtId="16" fontId="19" fillId="0" borderId="1" xfId="0" applyNumberFormat="1" applyFont="1" applyBorder="1" applyAlignment="1">
      <alignment horizontal="center" vertical="center"/>
    </xf>
    <xf numFmtId="1" fontId="16" fillId="3" borderId="2" xfId="35" applyNumberFormat="1" applyFont="1" applyFill="1" applyBorder="1" applyAlignment="1">
      <alignment vertical="center" wrapText="1"/>
    </xf>
    <xf numFmtId="1" fontId="16" fillId="3" borderId="6" xfId="35" applyNumberFormat="1" applyFont="1" applyFill="1" applyBorder="1" applyAlignment="1">
      <alignment vertical="center" wrapText="1"/>
    </xf>
    <xf numFmtId="0" fontId="3" fillId="0" borderId="0" xfId="35" applyFont="1" applyAlignment="1">
      <alignment horizontal="right"/>
    </xf>
    <xf numFmtId="16" fontId="15" fillId="0" borderId="1" xfId="35" applyNumberFormat="1" applyFont="1" applyBorder="1" applyAlignment="1">
      <alignment horizontal="center" vertical="center" wrapText="1"/>
    </xf>
    <xf numFmtId="1" fontId="16" fillId="3" borderId="2" xfId="35" applyNumberFormat="1" applyFont="1" applyFill="1" applyBorder="1" applyAlignment="1">
      <alignment horizontal="center" vertical="center" wrapText="1"/>
    </xf>
    <xf numFmtId="1" fontId="16" fillId="3" borderId="6" xfId="35" applyNumberFormat="1" applyFont="1" applyFill="1" applyBorder="1" applyAlignment="1">
      <alignment horizontal="center" vertical="center" wrapText="1"/>
    </xf>
    <xf numFmtId="2" fontId="16" fillId="3" borderId="6" xfId="35" applyNumberFormat="1" applyFont="1" applyFill="1" applyBorder="1" applyAlignment="1">
      <alignment horizontal="center" vertical="center" wrapText="1"/>
    </xf>
    <xf numFmtId="0" fontId="15" fillId="0" borderId="4" xfId="38" applyFont="1" applyBorder="1" applyAlignment="1">
      <alignment horizontal="justify" vertical="center" wrapText="1"/>
    </xf>
    <xf numFmtId="0" fontId="17" fillId="0" borderId="12" xfId="0" applyFont="1" applyBorder="1" applyAlignment="1">
      <alignment horizontal="center" vertical="center"/>
    </xf>
    <xf numFmtId="0" fontId="16" fillId="0" borderId="12" xfId="35" quotePrefix="1" applyFont="1" applyBorder="1" applyAlignment="1">
      <alignment horizontal="justify" vertical="center" wrapText="1"/>
    </xf>
    <xf numFmtId="1" fontId="22" fillId="4" borderId="1" xfId="35" applyNumberFormat="1" applyFont="1" applyFill="1" applyBorder="1" applyAlignment="1">
      <alignment horizontal="center" vertical="center" wrapText="1"/>
    </xf>
    <xf numFmtId="1" fontId="22" fillId="4" borderId="2" xfId="35" applyNumberFormat="1" applyFont="1" applyFill="1" applyBorder="1" applyAlignment="1">
      <alignment vertical="center" wrapText="1"/>
    </xf>
    <xf numFmtId="1" fontId="22" fillId="4" borderId="6" xfId="35" applyNumberFormat="1" applyFont="1" applyFill="1" applyBorder="1" applyAlignment="1">
      <alignment vertical="center" wrapText="1"/>
    </xf>
    <xf numFmtId="1" fontId="22" fillId="4" borderId="2" xfId="35" applyNumberFormat="1" applyFont="1" applyFill="1" applyBorder="1" applyAlignment="1">
      <alignment horizontal="center" vertical="center" wrapText="1"/>
    </xf>
    <xf numFmtId="1" fontId="22" fillId="4" borderId="9" xfId="35" applyNumberFormat="1" applyFont="1" applyFill="1" applyBorder="1" applyAlignment="1">
      <alignment vertical="center" wrapText="1"/>
    </xf>
    <xf numFmtId="0" fontId="16" fillId="5" borderId="5" xfId="35" applyFont="1" applyFill="1" applyBorder="1" applyAlignment="1" applyProtection="1">
      <alignment horizontal="left" vertical="center" wrapText="1"/>
      <protection locked="0"/>
    </xf>
    <xf numFmtId="0" fontId="16" fillId="5" borderId="10" xfId="35" applyFont="1" applyFill="1" applyBorder="1" applyAlignment="1" applyProtection="1">
      <alignment horizontal="left" vertical="center" wrapText="1"/>
      <protection locked="0"/>
    </xf>
    <xf numFmtId="0" fontId="16" fillId="5" borderId="5" xfId="36" applyFont="1" applyFill="1" applyBorder="1" applyAlignment="1" applyProtection="1">
      <alignment horizontal="left" vertical="center" wrapText="1"/>
      <protection locked="0"/>
    </xf>
    <xf numFmtId="44" fontId="15" fillId="0" borderId="0" xfId="61" applyFont="1" applyBorder="1" applyAlignment="1">
      <alignment horizontal="center" vertical="center"/>
    </xf>
    <xf numFmtId="44" fontId="16" fillId="0" borderId="1" xfId="61" applyFont="1" applyBorder="1" applyAlignment="1">
      <alignment horizontal="center" vertical="center" wrapText="1"/>
    </xf>
    <xf numFmtId="44" fontId="22" fillId="4" borderId="3" xfId="61" applyFont="1" applyFill="1" applyBorder="1" applyAlignment="1">
      <alignment vertical="center" wrapText="1"/>
    </xf>
    <xf numFmtId="44" fontId="15" fillId="5" borderId="1" xfId="61" applyFont="1" applyFill="1" applyBorder="1" applyAlignment="1" applyProtection="1">
      <alignment horizontal="center" vertical="center"/>
      <protection locked="0"/>
    </xf>
    <xf numFmtId="44" fontId="15" fillId="0" borderId="11" xfId="61" applyFont="1" applyBorder="1" applyAlignment="1">
      <alignment horizontal="center" vertical="center"/>
    </xf>
    <xf numFmtId="44" fontId="15" fillId="0" borderId="8" xfId="61" applyFont="1" applyBorder="1" applyAlignment="1">
      <alignment horizontal="center" vertical="center"/>
    </xf>
    <xf numFmtId="44" fontId="15" fillId="0" borderId="17" xfId="61" applyFont="1" applyBorder="1" applyAlignment="1">
      <alignment horizontal="center" vertical="center"/>
    </xf>
    <xf numFmtId="44" fontId="3" fillId="0" borderId="0" xfId="61" applyFont="1" applyBorder="1" applyAlignment="1">
      <alignment horizontal="center"/>
    </xf>
    <xf numFmtId="0" fontId="16" fillId="0" borderId="7" xfId="0" applyFont="1" applyBorder="1" applyAlignment="1">
      <alignment vertical="center"/>
    </xf>
    <xf numFmtId="16" fontId="19" fillId="0" borderId="5" xfId="0" applyNumberFormat="1" applyFont="1" applyBorder="1" applyAlignment="1">
      <alignment horizontal="center" vertical="center"/>
    </xf>
    <xf numFmtId="44" fontId="15" fillId="5" borderId="1" xfId="24" applyNumberFormat="1" applyFont="1" applyFill="1" applyBorder="1" applyAlignment="1" applyProtection="1">
      <alignment horizontal="center" vertical="center"/>
      <protection locked="0"/>
    </xf>
    <xf numFmtId="0" fontId="3" fillId="0" borderId="0" xfId="36" applyAlignment="1">
      <alignment vertical="center"/>
    </xf>
    <xf numFmtId="0" fontId="15" fillId="0" borderId="4" xfId="0" applyFont="1" applyBorder="1" applyAlignment="1">
      <alignment vertical="center" wrapText="1"/>
    </xf>
    <xf numFmtId="44" fontId="15" fillId="0" borderId="11" xfId="24" applyNumberFormat="1" applyFont="1" applyBorder="1" applyAlignment="1">
      <alignment horizontal="center" vertical="center"/>
    </xf>
    <xf numFmtId="0" fontId="16" fillId="5" borderId="10" xfId="36" applyFont="1" applyFill="1" applyBorder="1" applyAlignment="1" applyProtection="1">
      <alignment horizontal="left" vertical="center" wrapText="1"/>
      <protection locked="0"/>
    </xf>
    <xf numFmtId="0" fontId="16" fillId="0" borderId="13" xfId="36" applyFont="1" applyBorder="1" applyAlignment="1">
      <alignment horizontal="center" vertical="center" wrapText="1"/>
    </xf>
    <xf numFmtId="44" fontId="15" fillId="0" borderId="8" xfId="11" applyNumberFormat="1" applyFont="1" applyBorder="1" applyAlignment="1">
      <alignment horizontal="center" vertical="center"/>
    </xf>
    <xf numFmtId="0" fontId="16" fillId="0" borderId="2" xfId="0" applyFont="1" applyBorder="1" applyAlignment="1">
      <alignment horizontal="justify" vertical="center"/>
    </xf>
    <xf numFmtId="44" fontId="16" fillId="0" borderId="4" xfId="61" applyFont="1" applyBorder="1" applyAlignment="1">
      <alignment horizontal="center" vertical="center" wrapText="1"/>
    </xf>
    <xf numFmtId="44" fontId="16" fillId="3" borderId="3" xfId="61" applyFont="1" applyFill="1" applyBorder="1" applyAlignment="1">
      <alignment vertical="center" wrapText="1"/>
    </xf>
    <xf numFmtId="44" fontId="15" fillId="0" borderId="5" xfId="61" applyFont="1" applyBorder="1" applyAlignment="1">
      <alignment horizontal="center" vertical="center" wrapText="1"/>
    </xf>
    <xf numFmtId="44" fontId="15" fillId="0" borderId="1" xfId="61" applyFont="1" applyBorder="1" applyAlignment="1">
      <alignment horizontal="center" vertical="center" wrapText="1"/>
    </xf>
    <xf numFmtId="44" fontId="3" fillId="0" borderId="0" xfId="61" applyFont="1"/>
    <xf numFmtId="44" fontId="6" fillId="0" borderId="0" xfId="61" applyFont="1" applyAlignment="1">
      <alignment vertical="center" wrapText="1"/>
    </xf>
    <xf numFmtId="44" fontId="16" fillId="3" borderId="5" xfId="61" applyFont="1" applyFill="1" applyBorder="1" applyAlignment="1">
      <alignment horizontal="center" vertical="center" wrapText="1"/>
    </xf>
    <xf numFmtId="44" fontId="16" fillId="3" borderId="1" xfId="61" applyFont="1" applyFill="1" applyBorder="1" applyAlignment="1">
      <alignment horizontal="center" vertical="center" wrapText="1"/>
    </xf>
    <xf numFmtId="1" fontId="15" fillId="0" borderId="5" xfId="10" applyNumberFormat="1" applyFont="1" applyFill="1" applyBorder="1" applyAlignment="1">
      <alignment horizontal="center" vertical="center" wrapText="1"/>
    </xf>
    <xf numFmtId="1" fontId="15" fillId="0" borderId="1" xfId="10" applyNumberFormat="1" applyFont="1" applyFill="1" applyBorder="1" applyAlignment="1">
      <alignment horizontal="center" vertical="center" wrapText="1"/>
    </xf>
    <xf numFmtId="1" fontId="15" fillId="0" borderId="1" xfId="10" applyNumberFormat="1" applyFont="1" applyBorder="1" applyAlignment="1">
      <alignment horizontal="center" vertical="center" wrapText="1"/>
    </xf>
    <xf numFmtId="1" fontId="15" fillId="0" borderId="5" xfId="10" applyNumberFormat="1" applyFont="1" applyBorder="1" applyAlignment="1">
      <alignment horizontal="center" vertical="center" wrapText="1"/>
    </xf>
    <xf numFmtId="44" fontId="15" fillId="0" borderId="0" xfId="61" applyFont="1" applyAlignment="1">
      <alignment vertical="center"/>
    </xf>
    <xf numFmtId="44" fontId="16" fillId="3" borderId="6" xfId="61" applyFont="1" applyFill="1" applyBorder="1" applyAlignment="1">
      <alignment horizontal="center" vertical="center" wrapText="1"/>
    </xf>
    <xf numFmtId="44" fontId="15" fillId="0" borderId="1" xfId="61" applyFont="1" applyBorder="1" applyAlignment="1">
      <alignment horizontal="center" vertical="center"/>
    </xf>
    <xf numFmtId="44" fontId="16" fillId="3" borderId="6" xfId="61" applyFont="1" applyFill="1" applyBorder="1" applyAlignment="1">
      <alignment horizontal="center" vertical="center"/>
    </xf>
    <xf numFmtId="44" fontId="15" fillId="0" borderId="2" xfId="61" applyFont="1" applyBorder="1" applyAlignment="1">
      <alignment horizontal="center" vertical="center"/>
    </xf>
    <xf numFmtId="44" fontId="15" fillId="0" borderId="5" xfId="61" applyFont="1" applyBorder="1" applyAlignment="1">
      <alignment horizontal="center" vertical="center"/>
    </xf>
    <xf numFmtId="0" fontId="25" fillId="0" borderId="2" xfId="35" applyFont="1" applyBorder="1" applyAlignment="1">
      <alignment horizontal="justify" vertical="center"/>
    </xf>
    <xf numFmtId="0" fontId="25" fillId="0" borderId="2" xfId="36" applyFont="1" applyBorder="1" applyAlignment="1">
      <alignment horizontal="justify" vertical="center" wrapText="1"/>
    </xf>
    <xf numFmtId="0" fontId="26" fillId="0" borderId="0" xfId="35" applyFont="1"/>
    <xf numFmtId="0" fontId="28" fillId="0" borderId="15" xfId="0" applyFont="1" applyBorder="1" applyAlignment="1">
      <alignment wrapText="1"/>
    </xf>
    <xf numFmtId="44" fontId="28" fillId="0" borderId="15" xfId="61" applyFont="1" applyBorder="1" applyAlignment="1">
      <alignment wrapText="1"/>
    </xf>
    <xf numFmtId="44" fontId="28" fillId="0" borderId="16" xfId="61" applyFont="1" applyBorder="1" applyAlignment="1">
      <alignment wrapText="1"/>
    </xf>
    <xf numFmtId="0" fontId="27" fillId="0" borderId="0" xfId="0" applyFont="1"/>
    <xf numFmtId="0" fontId="28" fillId="0" borderId="14" xfId="0" applyFont="1" applyBorder="1" applyAlignment="1">
      <alignment horizontal="center" wrapText="1"/>
    </xf>
    <xf numFmtId="0" fontId="28" fillId="0" borderId="14" xfId="0" applyFont="1" applyBorder="1" applyAlignment="1">
      <alignment wrapText="1"/>
    </xf>
    <xf numFmtId="0" fontId="28" fillId="0" borderId="0" xfId="0" applyFont="1"/>
    <xf numFmtId="44" fontId="28" fillId="0" borderId="14" xfId="61" applyFont="1" applyBorder="1" applyAlignment="1">
      <alignment wrapText="1"/>
    </xf>
    <xf numFmtId="1" fontId="26" fillId="0" borderId="0" xfId="35" applyNumberFormat="1" applyFont="1" applyAlignment="1">
      <alignment horizontal="center" wrapText="1"/>
    </xf>
    <xf numFmtId="0" fontId="26" fillId="0" borderId="0" xfId="35" applyFont="1" applyAlignment="1">
      <alignment horizontal="left" vertical="center" wrapText="1"/>
    </xf>
    <xf numFmtId="0" fontId="26" fillId="0" borderId="0" xfId="35" applyFont="1" applyAlignment="1">
      <alignment horizontal="center" vertical="center" wrapText="1"/>
    </xf>
    <xf numFmtId="44" fontId="26" fillId="0" borderId="0" xfId="61" applyFont="1" applyAlignment="1">
      <alignment horizontal="center" vertical="center"/>
    </xf>
    <xf numFmtId="164" fontId="26" fillId="0" borderId="0" xfId="10" applyFont="1" applyAlignment="1">
      <alignment horizontal="center" vertical="center" wrapText="1"/>
    </xf>
    <xf numFmtId="44" fontId="26" fillId="0" borderId="0" xfId="61" applyFont="1" applyAlignment="1">
      <alignment horizontal="center" vertical="center" wrapText="1"/>
    </xf>
    <xf numFmtId="164" fontId="3" fillId="0" borderId="0" xfId="10" applyFont="1"/>
    <xf numFmtId="1" fontId="22" fillId="6" borderId="2" xfId="35" applyNumberFormat="1" applyFont="1" applyFill="1" applyBorder="1" applyAlignment="1">
      <alignment horizontal="centerContinuous" vertical="center" wrapText="1"/>
    </xf>
    <xf numFmtId="1" fontId="22" fillId="6" borderId="6" xfId="35" applyNumberFormat="1" applyFont="1" applyFill="1" applyBorder="1" applyAlignment="1">
      <alignment horizontal="centerContinuous" vertical="center" wrapText="1"/>
    </xf>
    <xf numFmtId="44" fontId="22" fillId="6" borderId="6" xfId="61" applyFont="1" applyFill="1" applyBorder="1" applyAlignment="1">
      <alignment horizontal="centerContinuous" vertical="center" wrapText="1"/>
    </xf>
    <xf numFmtId="44" fontId="22" fillId="6" borderId="3" xfId="61" applyFont="1" applyFill="1" applyBorder="1" applyAlignment="1">
      <alignment horizontal="centerContinuous" vertical="center" wrapText="1"/>
    </xf>
    <xf numFmtId="44" fontId="22" fillId="6" borderId="5" xfId="61" applyFont="1" applyFill="1" applyBorder="1" applyAlignment="1">
      <alignment horizontal="centerContinuous" vertical="center" wrapText="1"/>
    </xf>
    <xf numFmtId="0" fontId="16" fillId="3" borderId="1" xfId="0" applyFont="1" applyFill="1" applyBorder="1" applyAlignment="1">
      <alignment horizontal="centerContinuous" vertical="center" wrapText="1"/>
    </xf>
    <xf numFmtId="0" fontId="15" fillId="3" borderId="1" xfId="0" applyFont="1" applyFill="1" applyBorder="1" applyAlignment="1">
      <alignment horizontal="centerContinuous" vertical="center" wrapText="1"/>
    </xf>
    <xf numFmtId="44" fontId="15" fillId="3" borderId="5" xfId="61" applyFont="1" applyFill="1" applyBorder="1" applyAlignment="1">
      <alignment horizontal="center" vertical="center" wrapText="1"/>
    </xf>
    <xf numFmtId="0" fontId="28" fillId="0" borderId="16" xfId="0" applyFont="1" applyBorder="1" applyAlignment="1">
      <alignment wrapText="1"/>
    </xf>
    <xf numFmtId="0" fontId="27" fillId="3" borderId="1" xfId="0" applyFont="1" applyFill="1" applyBorder="1" applyAlignment="1">
      <alignment horizontal="centerContinuous"/>
    </xf>
    <xf numFmtId="0" fontId="22" fillId="4" borderId="1" xfId="0" applyFont="1" applyFill="1" applyBorder="1" applyAlignment="1">
      <alignment horizontal="centerContinuous" vertical="center" wrapText="1"/>
    </xf>
    <xf numFmtId="0" fontId="30" fillId="4" borderId="1" xfId="0" applyFont="1" applyFill="1" applyBorder="1" applyAlignment="1">
      <alignment horizontal="centerContinuous"/>
    </xf>
    <xf numFmtId="44" fontId="22" fillId="4" borderId="1" xfId="61" applyFont="1" applyFill="1" applyBorder="1" applyAlignment="1">
      <alignment horizontal="center" vertical="center" wrapText="1"/>
    </xf>
    <xf numFmtId="0" fontId="30" fillId="4" borderId="1" xfId="0" applyFont="1" applyFill="1" applyBorder="1" applyAlignment="1">
      <alignment horizontal="centerContinuous" vertical="center" wrapText="1"/>
    </xf>
    <xf numFmtId="44" fontId="30" fillId="4" borderId="5" xfId="61" applyFont="1" applyFill="1" applyBorder="1" applyAlignment="1">
      <alignment horizontal="center" vertical="center" wrapText="1"/>
    </xf>
    <xf numFmtId="44" fontId="22" fillId="4" borderId="5" xfId="61" applyFont="1" applyFill="1" applyBorder="1" applyAlignment="1">
      <alignment horizontal="center" vertical="center" wrapText="1"/>
    </xf>
    <xf numFmtId="0" fontId="22" fillId="6" borderId="1" xfId="0" applyFont="1" applyFill="1" applyBorder="1" applyAlignment="1">
      <alignment horizontal="centerContinuous" vertical="center" wrapText="1"/>
    </xf>
    <xf numFmtId="0" fontId="30" fillId="6" borderId="1" xfId="0" applyFont="1" applyFill="1" applyBorder="1" applyAlignment="1">
      <alignment horizontal="centerContinuous"/>
    </xf>
    <xf numFmtId="44" fontId="22" fillId="6" borderId="1" xfId="61" applyFont="1" applyFill="1" applyBorder="1" applyAlignment="1">
      <alignment horizontal="center" vertical="center" wrapText="1"/>
    </xf>
    <xf numFmtId="0" fontId="30" fillId="6" borderId="1" xfId="0" applyFont="1" applyFill="1" applyBorder="1" applyAlignment="1">
      <alignment horizontal="centerContinuous" vertical="center" wrapText="1"/>
    </xf>
    <xf numFmtId="44" fontId="30" fillId="6" borderId="5" xfId="61" applyFont="1" applyFill="1" applyBorder="1" applyAlignment="1">
      <alignment horizontal="center" vertical="center" wrapText="1"/>
    </xf>
    <xf numFmtId="44" fontId="22" fillId="6" borderId="5" xfId="61" applyFont="1" applyFill="1" applyBorder="1" applyAlignment="1">
      <alignment horizontal="center" vertical="center" wrapText="1"/>
    </xf>
    <xf numFmtId="1" fontId="20" fillId="0" borderId="0" xfId="36" applyNumberFormat="1" applyFont="1" applyAlignment="1">
      <alignment horizontal="centerContinuous" vertical="center" wrapText="1"/>
    </xf>
    <xf numFmtId="0" fontId="15" fillId="0" borderId="0" xfId="35" applyFont="1" applyAlignment="1">
      <alignment horizontal="centerContinuous"/>
    </xf>
    <xf numFmtId="44" fontId="20" fillId="0" borderId="0" xfId="61" applyFont="1" applyAlignment="1">
      <alignment horizontal="centerContinuous" vertical="center" wrapText="1"/>
    </xf>
    <xf numFmtId="1" fontId="21" fillId="0" borderId="0" xfId="35" applyNumberFormat="1" applyFont="1" applyAlignment="1">
      <alignment horizontal="center" vertical="center" wrapText="1"/>
    </xf>
    <xf numFmtId="1" fontId="20" fillId="0" borderId="0" xfId="35" applyNumberFormat="1" applyFont="1" applyAlignment="1">
      <alignment horizontal="center" vertical="center" wrapText="1"/>
    </xf>
    <xf numFmtId="0" fontId="16" fillId="0" borderId="0" xfId="35" applyFont="1" applyBorder="1" applyAlignment="1">
      <alignment horizontal="center" vertical="center" wrapText="1"/>
    </xf>
    <xf numFmtId="0" fontId="17" fillId="0" borderId="9" xfId="0" applyFont="1" applyBorder="1" applyAlignment="1">
      <alignment horizontal="center" vertical="center"/>
    </xf>
    <xf numFmtId="0" fontId="15" fillId="0" borderId="4" xfId="35" applyFont="1" applyBorder="1" applyAlignment="1">
      <alignment horizontal="left" vertical="top" wrapText="1"/>
    </xf>
    <xf numFmtId="0" fontId="15" fillId="0" borderId="10" xfId="35" applyFont="1" applyBorder="1" applyAlignment="1">
      <alignment horizontal="left" vertical="top" wrapText="1"/>
    </xf>
    <xf numFmtId="0" fontId="16" fillId="0" borderId="0" xfId="36" applyFont="1" applyBorder="1" applyAlignment="1">
      <alignment horizontal="center" vertical="center"/>
    </xf>
    <xf numFmtId="0" fontId="15" fillId="0" borderId="4" xfId="0" applyFont="1" applyBorder="1" applyAlignment="1">
      <alignment horizontal="left" vertical="center" wrapText="1"/>
    </xf>
    <xf numFmtId="0" fontId="15" fillId="0" borderId="10" xfId="0" applyFont="1" applyBorder="1" applyAlignment="1">
      <alignment horizontal="left" vertical="center" wrapText="1"/>
    </xf>
    <xf numFmtId="0" fontId="15" fillId="0" borderId="4" xfId="36" applyFont="1" applyBorder="1" applyAlignment="1">
      <alignment horizontal="left" vertical="center" wrapText="1"/>
    </xf>
    <xf numFmtId="0" fontId="15" fillId="0" borderId="10" xfId="36" applyFont="1" applyBorder="1" applyAlignment="1">
      <alignment horizontal="left" vertical="center" wrapText="1"/>
    </xf>
    <xf numFmtId="16" fontId="19" fillId="0" borderId="3" xfId="0" applyNumberFormat="1" applyFont="1" applyBorder="1" applyAlignment="1">
      <alignment horizontal="center" vertical="center"/>
    </xf>
  </cellXfs>
  <cellStyles count="62">
    <cellStyle name="Euro" xfId="1" xr:uid="{5C957B59-8DD1-446F-AD87-E6AA7A7D69AB}"/>
    <cellStyle name="Euro 2" xfId="2" xr:uid="{EB5171C9-B288-461A-9074-C426367E040D}"/>
    <cellStyle name="Euro 2 2" xfId="3" xr:uid="{3F910F91-7285-4426-A29F-BFB99E4C3EB6}"/>
    <cellStyle name="Euro 2 3" xfId="4" xr:uid="{601350E8-0667-41F4-AA99-428F559620F8}"/>
    <cellStyle name="Euro 3" xfId="5" xr:uid="{92968F93-B8D2-4D73-B16D-F2375F09FECB}"/>
    <cellStyle name="Euro 4" xfId="6" xr:uid="{4F5B2493-4F17-40BF-A0B4-2957CD0A3383}"/>
    <cellStyle name="Euro 5" xfId="7" xr:uid="{AD082BD8-02EC-4690-8BC2-8F27056D36E6}"/>
    <cellStyle name="Lien hypertexte 2" xfId="8" xr:uid="{AAF07182-39FD-4245-915E-1D0C19A3ADD1}"/>
    <cellStyle name="Lien hypertexte 2 2" xfId="9" xr:uid="{4F241D4C-9C5E-49C7-BD08-BDE6A885DEC7}"/>
    <cellStyle name="Milliers" xfId="10" builtinId="3"/>
    <cellStyle name="Milliers 10" xfId="11" xr:uid="{3BDAFBE3-5C77-421D-9A9F-C19B46901530}"/>
    <cellStyle name="Milliers 2" xfId="12" xr:uid="{E670958D-ACD3-4917-92FF-F3CB4A8CD6BD}"/>
    <cellStyle name="Milliers 2 2" xfId="13" xr:uid="{BEB68964-3091-48E6-82E6-CE1D48BCBEF3}"/>
    <cellStyle name="Milliers 2 3" xfId="14" xr:uid="{F65C306E-EEB4-40A9-B21C-A24EC2CB260B}"/>
    <cellStyle name="Milliers 2 4" xfId="15" xr:uid="{E57E99CA-EC30-42AF-8114-1C12EE7D4F1E}"/>
    <cellStyle name="Milliers 2 5" xfId="16" xr:uid="{53107EAE-DAA8-4BAA-B520-2BF3E6CB4817}"/>
    <cellStyle name="Milliers 3" xfId="17" xr:uid="{D77539D2-D5B9-4F65-AF00-D6C6F5CF2B2F}"/>
    <cellStyle name="Milliers 4" xfId="18" xr:uid="{122FA84A-FF19-4FEB-9037-C7BD1801AF86}"/>
    <cellStyle name="Milliers 4 2" xfId="19" xr:uid="{AFF705BE-EB52-46E3-82F5-0AFD8F3C0A48}"/>
    <cellStyle name="Milliers 5" xfId="20" xr:uid="{056E0710-A873-4002-947F-38FE92D08630}"/>
    <cellStyle name="Milliers 6" xfId="21" xr:uid="{D195D501-D05F-4025-889A-2122F0CAB984}"/>
    <cellStyle name="Milliers 7" xfId="22" xr:uid="{B47BF8FF-AB90-488A-9D52-2AA84B6985AF}"/>
    <cellStyle name="Milliers 8" xfId="23" xr:uid="{C985C910-48D0-4D0E-9E75-150204D539FB}"/>
    <cellStyle name="Milliers 9" xfId="24" xr:uid="{9A3DB375-02AD-4D59-B4B6-6E0AE88C2732}"/>
    <cellStyle name="Monétaire" xfId="61" builtinId="4"/>
    <cellStyle name="Monétaire 2" xfId="25" xr:uid="{B4E72D1E-474A-4A7A-94C2-063F81A30D61}"/>
    <cellStyle name="Monétaire 2 2" xfId="26" xr:uid="{C8E03B8E-AE4A-45DB-A2C2-658BA96F1325}"/>
    <cellStyle name="Monétaire 3" xfId="27" xr:uid="{35E38D77-B774-43C7-9D10-BC841A2483BE}"/>
    <cellStyle name="Monétaire 3 2" xfId="28" xr:uid="{1D744E4B-F1F2-4168-98F6-29F5617EB3CE}"/>
    <cellStyle name="Monétaire 4" xfId="29" xr:uid="{F62D9673-7401-4BC7-91EB-4B49331A0934}"/>
    <cellStyle name="Monétaire 5" xfId="30" xr:uid="{C5D1DD7D-55B5-4C68-9B5A-88512D33FA11}"/>
    <cellStyle name="Monétaire 6" xfId="31" xr:uid="{3DFE11A3-7AA2-4BA1-8148-51E8A8D28239}"/>
    <cellStyle name="Normal" xfId="0" builtinId="0"/>
    <cellStyle name="Normal 10" xfId="32" xr:uid="{08A0AA4A-FE62-44FE-B4A2-8997F4C2E34B}"/>
    <cellStyle name="Normal 11" xfId="33" xr:uid="{1F9F4F91-304F-4D09-8196-B11A3C1C10E0}"/>
    <cellStyle name="Normal 15 2" xfId="34" xr:uid="{E8834032-08BF-4D21-A84E-A50CD9068F75}"/>
    <cellStyle name="Normal 15 2 2" xfId="60" xr:uid="{F702216B-B4FD-4000-8D23-AE19E036BAEF}"/>
    <cellStyle name="Normal 2" xfId="35" xr:uid="{0B2BDD2B-4B7D-4583-8E18-F366B9B33723}"/>
    <cellStyle name="Normal 2 2" xfId="36" xr:uid="{43D599C7-45D0-46AF-B2C3-4191AB79E305}"/>
    <cellStyle name="Normal 2_DQE-BPU-pont_chateau" xfId="37" xr:uid="{482D2047-2FA9-49A3-BF0C-1346862094EF}"/>
    <cellStyle name="Normal 3" xfId="38" xr:uid="{F507F00F-76C5-485C-A4B5-9748B7BAA72E}"/>
    <cellStyle name="Normal 3 2" xfId="39" xr:uid="{1422EDB8-A9EE-4B92-9B68-9AC1B09C66B2}"/>
    <cellStyle name="Normal 3 3" xfId="40" xr:uid="{A1703CA5-46BA-4020-8720-1735306B0250}"/>
    <cellStyle name="Normal 4" xfId="41" xr:uid="{56C803C3-E1AA-4843-9943-D29C9AE189A5}"/>
    <cellStyle name="Normal 4 2" xfId="42" xr:uid="{D3C65DB1-77AB-422D-BB39-CF73FA2D0D57}"/>
    <cellStyle name="Normal 5" xfId="43" xr:uid="{1322DFF0-01AE-4B2C-84DF-919F740B0982}"/>
    <cellStyle name="Normal 5 2" xfId="44" xr:uid="{464CC6D3-2ED9-4730-B165-29F248C31534}"/>
    <cellStyle name="Normal 5 3" xfId="45" xr:uid="{91E7935E-88BE-4F74-80CA-AC4423547288}"/>
    <cellStyle name="Normal 6" xfId="46" xr:uid="{31BC57E3-FC36-45B7-9732-3A43970D64DF}"/>
    <cellStyle name="Normal 7" xfId="47" xr:uid="{8D44C8D7-3843-4E5B-9A3E-00A5BF620211}"/>
    <cellStyle name="Normal 8" xfId="48" xr:uid="{8661C939-AA73-48E6-A44B-CFE39ED5275E}"/>
    <cellStyle name="Normal 9" xfId="49" xr:uid="{E4DF3416-73E2-4F7A-80C2-942884D7490C}"/>
    <cellStyle name="Pourcentage 2" xfId="50" xr:uid="{AFB69873-1358-4F8B-9ADA-F005E0F14CF8}"/>
    <cellStyle name="Pourcentage 2 2" xfId="51" xr:uid="{46B5EFCD-D071-402D-ABAF-49B547B84EAE}"/>
    <cellStyle name="Pourcentage 3" xfId="52" xr:uid="{5C7B636A-7755-4A44-A7D4-65A511231F76}"/>
    <cellStyle name="Pourcentage 3 2" xfId="53" xr:uid="{A74BDADC-9806-45E5-B165-AAC897657DFA}"/>
    <cellStyle name="Pourcentage 4" xfId="54" xr:uid="{4F249729-F031-4582-8019-60346045812A}"/>
    <cellStyle name="Pourcentage 4 2" xfId="55" xr:uid="{9FE90420-1B2C-40D4-8E68-F548C1B7B6EA}"/>
    <cellStyle name="Pourcentage 5" xfId="56" xr:uid="{2AA75DA2-46D0-41B4-8C4D-D2E2F25D63D4}"/>
    <cellStyle name="Pourcentage 6" xfId="57" xr:uid="{09FFAF43-A4E5-4EE1-B808-079C99E2C3B7}"/>
    <cellStyle name="Pourcentage 7" xfId="58" xr:uid="{7604F29A-D063-4CE6-9C66-C07FE9C397C3}"/>
    <cellStyle name="Pourcentage 8" xfId="59" xr:uid="{D2749F15-351B-4AC6-AD92-7E999E52693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PCM 2024">
      <a:dk1>
        <a:srgbClr val="000000"/>
      </a:dk1>
      <a:lt1>
        <a:sysClr val="window" lastClr="FFFFFF"/>
      </a:lt1>
      <a:dk2>
        <a:srgbClr val="838383"/>
      </a:dk2>
      <a:lt2>
        <a:srgbClr val="DDDDDD"/>
      </a:lt2>
      <a:accent1>
        <a:srgbClr val="0C6864"/>
      </a:accent1>
      <a:accent2>
        <a:srgbClr val="12A19A"/>
      </a:accent2>
      <a:accent3>
        <a:srgbClr val="FEDB69"/>
      </a:accent3>
      <a:accent4>
        <a:srgbClr val="8DD9D4"/>
      </a:accent4>
      <a:accent5>
        <a:srgbClr val="17C3BB"/>
      </a:accent5>
      <a:accent6>
        <a:srgbClr val="CC0000"/>
      </a:accent6>
      <a:hlink>
        <a:srgbClr val="FEDB69"/>
      </a:hlink>
      <a:folHlink>
        <a:srgbClr val="B4B4B4"/>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7FC537-0EFF-4E0F-B103-1F20F2853D52}">
  <sheetPr>
    <pageSetUpPr fitToPage="1"/>
  </sheetPr>
  <dimension ref="A1:J72"/>
  <sheetViews>
    <sheetView showGridLines="0" view="pageBreakPreview" topLeftCell="C65" zoomScaleNormal="100" zoomScaleSheetLayoutView="100" workbookViewId="0">
      <selection activeCell="D55" sqref="D55"/>
    </sheetView>
  </sheetViews>
  <sheetFormatPr baseColWidth="10" defaultColWidth="11.44140625" defaultRowHeight="13.8" outlineLevelCol="1" x14ac:dyDescent="0.3"/>
  <cols>
    <col min="1" max="2" width="11.44140625" style="1" hidden="1" customWidth="1" outlineLevel="1"/>
    <col min="3" max="3" width="5.109375" style="36" customWidth="1" collapsed="1"/>
    <col min="4" max="4" width="99.5546875" style="5" customWidth="1"/>
    <col min="5" max="5" width="6.44140625" style="30" bestFit="1" customWidth="1"/>
    <col min="6" max="6" width="12.77734375" style="30" customWidth="1"/>
    <col min="7" max="7" width="12.5546875" style="78" customWidth="1"/>
    <col min="8" max="16384" width="11.44140625" style="1"/>
  </cols>
  <sheetData>
    <row r="1" spans="1:9" ht="36.6" customHeight="1" x14ac:dyDescent="0.3">
      <c r="A1" s="20"/>
      <c r="B1" s="20"/>
      <c r="C1" s="147" t="s">
        <v>46</v>
      </c>
      <c r="D1" s="148"/>
      <c r="E1" s="147"/>
      <c r="F1" s="147"/>
      <c r="G1" s="149"/>
      <c r="H1" s="50"/>
    </row>
    <row r="2" spans="1:9" ht="25.2" customHeight="1" x14ac:dyDescent="0.25">
      <c r="A2" s="20"/>
      <c r="B2" s="20"/>
      <c r="C2" s="150" t="s">
        <v>41</v>
      </c>
      <c r="D2" s="150"/>
      <c r="E2" s="150"/>
      <c r="F2" s="150"/>
      <c r="G2" s="150"/>
      <c r="H2" s="2"/>
      <c r="I2" s="2"/>
    </row>
    <row r="3" spans="1:9" x14ac:dyDescent="0.25">
      <c r="A3" s="20"/>
      <c r="B3" s="20"/>
      <c r="C3" s="27"/>
      <c r="D3" s="20"/>
      <c r="E3" s="27"/>
      <c r="F3" s="27"/>
      <c r="G3" s="71"/>
    </row>
    <row r="4" spans="1:9" ht="41.4" x14ac:dyDescent="0.25">
      <c r="A4" s="20"/>
      <c r="B4" s="20"/>
      <c r="C4" s="10" t="s">
        <v>0</v>
      </c>
      <c r="D4" s="32" t="s">
        <v>4</v>
      </c>
      <c r="E4" s="10" t="s">
        <v>5</v>
      </c>
      <c r="F4" s="10" t="s">
        <v>75</v>
      </c>
      <c r="G4" s="72" t="s">
        <v>6</v>
      </c>
    </row>
    <row r="5" spans="1:9" ht="20.100000000000001" customHeight="1" x14ac:dyDescent="0.25">
      <c r="A5" s="20"/>
      <c r="B5" s="20"/>
      <c r="C5" s="63">
        <v>1</v>
      </c>
      <c r="D5" s="64" t="s">
        <v>11</v>
      </c>
      <c r="E5" s="65"/>
      <c r="F5" s="65"/>
      <c r="G5" s="73"/>
    </row>
    <row r="6" spans="1:9" ht="20.100000000000001" customHeight="1" x14ac:dyDescent="0.25">
      <c r="A6" s="20">
        <v>1</v>
      </c>
      <c r="B6" s="20">
        <v>1</v>
      </c>
      <c r="C6" s="33" t="str">
        <f>A6&amp;"."&amp;B6</f>
        <v>1.1</v>
      </c>
      <c r="D6" s="62" t="s">
        <v>22</v>
      </c>
      <c r="E6" s="10" t="s">
        <v>7</v>
      </c>
      <c r="F6" s="10" t="s">
        <v>76</v>
      </c>
      <c r="G6" s="74"/>
    </row>
    <row r="7" spans="1:9" ht="20.100000000000001" customHeight="1" x14ac:dyDescent="0.25">
      <c r="A7" s="20">
        <v>1</v>
      </c>
      <c r="B7" s="20">
        <v>1</v>
      </c>
      <c r="C7" s="33"/>
      <c r="D7" s="154" t="s">
        <v>31</v>
      </c>
      <c r="E7" s="10" t="s">
        <v>7</v>
      </c>
      <c r="F7" s="10" t="s">
        <v>77</v>
      </c>
      <c r="G7" s="74"/>
    </row>
    <row r="8" spans="1:9" ht="144" customHeight="1" x14ac:dyDescent="0.25">
      <c r="A8" s="20">
        <f>A6</f>
        <v>1</v>
      </c>
      <c r="B8" s="20"/>
      <c r="C8" s="1"/>
      <c r="D8" s="155"/>
      <c r="E8" s="32"/>
      <c r="F8" s="152"/>
      <c r="G8" s="75"/>
    </row>
    <row r="9" spans="1:9" ht="20.100000000000001" customHeight="1" x14ac:dyDescent="0.25">
      <c r="A9" s="20">
        <f t="shared" ref="A9:A16" si="0">A8</f>
        <v>1</v>
      </c>
      <c r="B9" s="20"/>
      <c r="C9" s="34"/>
      <c r="D9" s="68" t="s">
        <v>13</v>
      </c>
      <c r="E9" s="31"/>
      <c r="F9" s="31"/>
      <c r="G9" s="76"/>
    </row>
    <row r="10" spans="1:9" ht="20.100000000000001" customHeight="1" x14ac:dyDescent="0.25">
      <c r="A10" s="20">
        <f>A9</f>
        <v>1</v>
      </c>
      <c r="B10" s="20">
        <f>1+B6</f>
        <v>2</v>
      </c>
      <c r="C10" s="33" t="str">
        <f>A10&amp;"."&amp;B10</f>
        <v>1.2</v>
      </c>
      <c r="D10" s="25" t="s">
        <v>23</v>
      </c>
      <c r="E10" s="21" t="s">
        <v>7</v>
      </c>
      <c r="F10" s="10" t="s">
        <v>76</v>
      </c>
      <c r="G10" s="74"/>
    </row>
    <row r="11" spans="1:9" ht="78" customHeight="1" x14ac:dyDescent="0.25">
      <c r="A11" s="20">
        <f t="shared" si="0"/>
        <v>1</v>
      </c>
      <c r="B11" s="20"/>
      <c r="C11" s="35"/>
      <c r="D11" s="37" t="s">
        <v>32</v>
      </c>
      <c r="E11" s="24"/>
      <c r="F11" s="24"/>
      <c r="G11" s="75"/>
    </row>
    <row r="12" spans="1:9" ht="20.100000000000001" customHeight="1" x14ac:dyDescent="0.25">
      <c r="A12" s="20">
        <f t="shared" si="0"/>
        <v>1</v>
      </c>
      <c r="B12" s="20"/>
      <c r="C12" s="34"/>
      <c r="D12" s="68" t="s">
        <v>13</v>
      </c>
      <c r="E12" s="31"/>
      <c r="F12" s="31"/>
      <c r="G12" s="76"/>
    </row>
    <row r="13" spans="1:9" ht="20.100000000000001" customHeight="1" x14ac:dyDescent="0.25">
      <c r="A13" s="20">
        <f t="shared" si="0"/>
        <v>1</v>
      </c>
      <c r="B13" s="20">
        <f>1+B10</f>
        <v>3</v>
      </c>
      <c r="C13" s="40" t="str">
        <f>A13&amp;"."&amp;B13</f>
        <v>1.3</v>
      </c>
      <c r="D13" s="51" t="s">
        <v>24</v>
      </c>
      <c r="E13" s="52" t="s">
        <v>7</v>
      </c>
      <c r="F13" s="10" t="s">
        <v>76</v>
      </c>
      <c r="G13" s="74"/>
    </row>
    <row r="14" spans="1:9" ht="20.100000000000001" customHeight="1" x14ac:dyDescent="0.25">
      <c r="A14" s="20">
        <f t="shared" si="0"/>
        <v>1</v>
      </c>
      <c r="B14" s="20">
        <f>1+B11</f>
        <v>1</v>
      </c>
      <c r="C14" s="40"/>
      <c r="D14" s="157" t="s">
        <v>20</v>
      </c>
      <c r="E14" s="52" t="s">
        <v>7</v>
      </c>
      <c r="F14" s="10" t="s">
        <v>77</v>
      </c>
      <c r="G14" s="74"/>
    </row>
    <row r="15" spans="1:9" ht="15.6" customHeight="1" x14ac:dyDescent="0.25">
      <c r="A15" s="20">
        <f>A13</f>
        <v>1</v>
      </c>
      <c r="B15" s="20"/>
      <c r="C15" s="1"/>
      <c r="D15" s="158"/>
      <c r="E15" s="29"/>
      <c r="F15" s="29"/>
      <c r="G15" s="75"/>
    </row>
    <row r="16" spans="1:9" ht="20.100000000000001" customHeight="1" x14ac:dyDescent="0.25">
      <c r="A16" s="20">
        <f t="shared" si="0"/>
        <v>1</v>
      </c>
      <c r="B16" s="20"/>
      <c r="C16" s="34"/>
      <c r="D16" s="69" t="s">
        <v>13</v>
      </c>
      <c r="E16" s="24"/>
      <c r="F16" s="24"/>
      <c r="G16" s="75"/>
    </row>
    <row r="17" spans="1:7" ht="21" customHeight="1" x14ac:dyDescent="0.25">
      <c r="A17" s="20">
        <f>A16</f>
        <v>1</v>
      </c>
      <c r="B17" s="20">
        <f>1+B13</f>
        <v>4</v>
      </c>
      <c r="C17" s="40" t="str">
        <f>A17&amp;"."&amp;B17</f>
        <v>1.4</v>
      </c>
      <c r="D17" s="25" t="s">
        <v>40</v>
      </c>
      <c r="E17" s="52" t="s">
        <v>7</v>
      </c>
      <c r="F17" s="10" t="s">
        <v>76</v>
      </c>
      <c r="G17" s="74"/>
    </row>
    <row r="18" spans="1:7" ht="21" customHeight="1" x14ac:dyDescent="0.25">
      <c r="A18" s="20"/>
      <c r="B18" s="20"/>
      <c r="C18" s="156"/>
      <c r="D18" s="159" t="s">
        <v>39</v>
      </c>
      <c r="E18" s="52" t="s">
        <v>7</v>
      </c>
      <c r="F18" s="10" t="s">
        <v>77</v>
      </c>
      <c r="G18" s="74"/>
    </row>
    <row r="19" spans="1:7" ht="88.2" customHeight="1" x14ac:dyDescent="0.25">
      <c r="A19" s="20">
        <f>A17</f>
        <v>1</v>
      </c>
      <c r="B19" s="20"/>
      <c r="C19" s="1"/>
      <c r="D19" s="160"/>
      <c r="E19" s="61"/>
      <c r="F19" s="153"/>
      <c r="G19" s="77"/>
    </row>
    <row r="20" spans="1:7" ht="20.100000000000001" customHeight="1" x14ac:dyDescent="0.25">
      <c r="A20" s="20">
        <f>A19</f>
        <v>1</v>
      </c>
      <c r="B20" s="20"/>
      <c r="C20" s="45"/>
      <c r="D20" s="70" t="s">
        <v>13</v>
      </c>
      <c r="E20" s="48"/>
      <c r="F20" s="31"/>
      <c r="G20" s="76"/>
    </row>
    <row r="21" spans="1:7" s="82" customFormat="1" ht="20.100000000000001" customHeight="1" x14ac:dyDescent="0.25">
      <c r="A21" s="39">
        <f t="shared" ref="A21:A27" si="1">A20</f>
        <v>1</v>
      </c>
      <c r="B21" s="39">
        <f>1+B17</f>
        <v>5</v>
      </c>
      <c r="C21" s="40" t="str">
        <f>A21&amp;"."&amp;B21</f>
        <v>1.5</v>
      </c>
      <c r="D21" s="79" t="s">
        <v>33</v>
      </c>
      <c r="E21" s="80" t="s">
        <v>7</v>
      </c>
      <c r="F21" s="10" t="s">
        <v>76</v>
      </c>
      <c r="G21" s="81"/>
    </row>
    <row r="22" spans="1:7" s="82" customFormat="1" ht="41.4" x14ac:dyDescent="0.25">
      <c r="A22" s="39">
        <f t="shared" si="1"/>
        <v>1</v>
      </c>
      <c r="B22" s="39"/>
      <c r="C22" s="43"/>
      <c r="D22" s="83" t="s">
        <v>34</v>
      </c>
      <c r="E22" s="29"/>
      <c r="F22" s="29"/>
      <c r="G22" s="84"/>
    </row>
    <row r="23" spans="1:7" s="82" customFormat="1" ht="20.100000000000001" customHeight="1" x14ac:dyDescent="0.25">
      <c r="A23" s="39">
        <f t="shared" si="1"/>
        <v>1</v>
      </c>
      <c r="B23" s="39"/>
      <c r="C23" s="45"/>
      <c r="D23" s="85" t="s">
        <v>13</v>
      </c>
      <c r="E23" s="86"/>
      <c r="F23" s="46"/>
      <c r="G23" s="87"/>
    </row>
    <row r="24" spans="1:7" s="82" customFormat="1" ht="20.100000000000001" customHeight="1" x14ac:dyDescent="0.25">
      <c r="A24" s="39">
        <f t="shared" si="1"/>
        <v>1</v>
      </c>
      <c r="B24" s="39">
        <f>1+B21</f>
        <v>6</v>
      </c>
      <c r="C24" s="40" t="str">
        <f>A24&amp;"."&amp;B24</f>
        <v>1.6</v>
      </c>
      <c r="D24" s="88" t="s">
        <v>35</v>
      </c>
      <c r="E24" s="52" t="s">
        <v>7</v>
      </c>
      <c r="F24" s="10" t="s">
        <v>76</v>
      </c>
      <c r="G24" s="74"/>
    </row>
    <row r="25" spans="1:7" s="82" customFormat="1" ht="20.100000000000001" customHeight="1" x14ac:dyDescent="0.25">
      <c r="A25" s="39"/>
      <c r="B25" s="39"/>
      <c r="C25" s="43"/>
      <c r="D25" s="157" t="s">
        <v>36</v>
      </c>
      <c r="E25" s="161" t="s">
        <v>7</v>
      </c>
      <c r="F25" s="10" t="s">
        <v>77</v>
      </c>
      <c r="G25" s="74"/>
    </row>
    <row r="26" spans="1:7" s="82" customFormat="1" ht="18" customHeight="1" x14ac:dyDescent="0.25">
      <c r="A26" s="39">
        <f>A24</f>
        <v>1</v>
      </c>
      <c r="B26" s="39"/>
      <c r="C26" s="43"/>
      <c r="D26" s="158"/>
      <c r="E26" s="29"/>
      <c r="F26" s="29"/>
      <c r="G26" s="84"/>
    </row>
    <row r="27" spans="1:7" s="82" customFormat="1" ht="20.100000000000001" customHeight="1" x14ac:dyDescent="0.25">
      <c r="A27" s="39">
        <f t="shared" si="1"/>
        <v>1</v>
      </c>
      <c r="B27" s="39"/>
      <c r="C27" s="45"/>
      <c r="D27" s="85" t="s">
        <v>13</v>
      </c>
      <c r="E27" s="86"/>
      <c r="F27" s="46"/>
      <c r="G27" s="87"/>
    </row>
    <row r="28" spans="1:7" ht="20.100000000000001" customHeight="1" x14ac:dyDescent="0.25">
      <c r="A28" s="20">
        <f>A20</f>
        <v>1</v>
      </c>
      <c r="B28" s="20">
        <f>1+B24</f>
        <v>7</v>
      </c>
      <c r="C28" s="40" t="str">
        <f>A28&amp;"."&amp;B28</f>
        <v>1.7</v>
      </c>
      <c r="D28" s="25" t="s">
        <v>29</v>
      </c>
      <c r="E28" s="23" t="s">
        <v>7</v>
      </c>
      <c r="F28" s="10" t="s">
        <v>76</v>
      </c>
      <c r="G28" s="74"/>
    </row>
    <row r="29" spans="1:7" ht="115.2" customHeight="1" x14ac:dyDescent="0.25">
      <c r="A29" s="20"/>
      <c r="B29" s="20"/>
      <c r="C29" s="1"/>
      <c r="D29" s="37" t="s">
        <v>30</v>
      </c>
      <c r="E29" s="24"/>
      <c r="F29" s="24"/>
      <c r="G29" s="77"/>
    </row>
    <row r="30" spans="1:7" ht="20.100000000000001" customHeight="1" x14ac:dyDescent="0.25">
      <c r="A30" s="20"/>
      <c r="B30" s="20"/>
      <c r="C30" s="45"/>
      <c r="D30" s="70" t="s">
        <v>13</v>
      </c>
      <c r="E30" s="48"/>
      <c r="F30" s="31"/>
      <c r="G30" s="76"/>
    </row>
    <row r="31" spans="1:7" ht="20.100000000000001" customHeight="1" x14ac:dyDescent="0.25">
      <c r="A31" s="20">
        <f>A23</f>
        <v>1</v>
      </c>
      <c r="B31" s="20">
        <f>1+B28</f>
        <v>8</v>
      </c>
      <c r="C31" s="40" t="str">
        <f>A31&amp;"."&amp;B31</f>
        <v>1.8</v>
      </c>
      <c r="D31" s="25" t="s">
        <v>49</v>
      </c>
      <c r="E31" s="23" t="s">
        <v>7</v>
      </c>
      <c r="F31" s="10" t="s">
        <v>76</v>
      </c>
      <c r="G31" s="74"/>
    </row>
    <row r="32" spans="1:7" ht="100.8" customHeight="1" x14ac:dyDescent="0.25">
      <c r="A32" s="20"/>
      <c r="B32" s="20"/>
      <c r="C32" s="1"/>
      <c r="D32" s="37" t="s">
        <v>50</v>
      </c>
      <c r="E32" s="24"/>
      <c r="F32" s="24"/>
      <c r="G32" s="77"/>
    </row>
    <row r="33" spans="1:9" ht="20.100000000000001" customHeight="1" x14ac:dyDescent="0.25">
      <c r="A33" s="20"/>
      <c r="B33" s="20"/>
      <c r="C33" s="45"/>
      <c r="D33" s="70" t="s">
        <v>13</v>
      </c>
      <c r="E33" s="48"/>
      <c r="F33" s="31"/>
      <c r="G33" s="76"/>
    </row>
    <row r="34" spans="1:9" ht="20.100000000000001" customHeight="1" x14ac:dyDescent="0.25">
      <c r="A34" s="20"/>
      <c r="B34" s="20"/>
      <c r="C34" s="66">
        <v>2</v>
      </c>
      <c r="D34" s="64" t="s">
        <v>37</v>
      </c>
      <c r="E34" s="67"/>
      <c r="F34" s="67"/>
      <c r="G34" s="73"/>
    </row>
    <row r="35" spans="1:9" s="41" customFormat="1" ht="21" customHeight="1" x14ac:dyDescent="0.25">
      <c r="A35" s="39">
        <v>2</v>
      </c>
      <c r="B35" s="39">
        <v>1</v>
      </c>
      <c r="C35" s="40" t="str">
        <f>A35&amp;"."&amp;B35</f>
        <v>2.1</v>
      </c>
      <c r="D35" s="107" t="s">
        <v>47</v>
      </c>
      <c r="E35" s="23" t="s">
        <v>7</v>
      </c>
      <c r="F35" s="10" t="s">
        <v>76</v>
      </c>
      <c r="G35" s="74"/>
      <c r="I35" s="42"/>
    </row>
    <row r="36" spans="1:9" s="41" customFormat="1" ht="71.400000000000006" customHeight="1" x14ac:dyDescent="0.25">
      <c r="A36" s="39">
        <f>A35</f>
        <v>2</v>
      </c>
      <c r="B36" s="39"/>
      <c r="C36" s="43"/>
      <c r="D36" s="38" t="s">
        <v>48</v>
      </c>
      <c r="E36" s="44"/>
      <c r="F36" s="44"/>
      <c r="G36" s="75"/>
    </row>
    <row r="37" spans="1:9" s="41" customFormat="1" ht="20.100000000000001" customHeight="1" x14ac:dyDescent="0.25">
      <c r="A37" s="39"/>
      <c r="B37" s="39"/>
      <c r="C37" s="45"/>
      <c r="D37" s="70" t="s">
        <v>13</v>
      </c>
      <c r="E37" s="46"/>
      <c r="F37" s="46"/>
      <c r="G37" s="76"/>
    </row>
    <row r="38" spans="1:9" s="41" customFormat="1" ht="19.2" customHeight="1" x14ac:dyDescent="0.25">
      <c r="A38" s="39">
        <f>A36</f>
        <v>2</v>
      </c>
      <c r="B38" s="39">
        <f>1+B35</f>
        <v>2</v>
      </c>
      <c r="C38" s="40" t="str">
        <f>A38&amp;"."&amp;B38</f>
        <v>2.2</v>
      </c>
      <c r="D38" s="107" t="s">
        <v>52</v>
      </c>
      <c r="E38" s="23" t="s">
        <v>27</v>
      </c>
      <c r="F38" s="10" t="s">
        <v>76</v>
      </c>
      <c r="G38" s="74"/>
    </row>
    <row r="39" spans="1:9" s="41" customFormat="1" ht="49.2" customHeight="1" x14ac:dyDescent="0.25">
      <c r="A39" s="39"/>
      <c r="B39" s="39"/>
      <c r="C39" s="43"/>
      <c r="D39" s="38" t="s">
        <v>72</v>
      </c>
      <c r="E39" s="44"/>
      <c r="F39" s="44"/>
      <c r="G39" s="75"/>
    </row>
    <row r="40" spans="1:9" s="41" customFormat="1" ht="20.100000000000001" customHeight="1" x14ac:dyDescent="0.25">
      <c r="A40" s="39"/>
      <c r="B40" s="39"/>
      <c r="C40" s="45"/>
      <c r="D40" s="70" t="s">
        <v>13</v>
      </c>
      <c r="E40" s="46"/>
      <c r="F40" s="46"/>
      <c r="G40" s="76"/>
    </row>
    <row r="41" spans="1:9" s="41" customFormat="1" ht="20.100000000000001" customHeight="1" x14ac:dyDescent="0.25">
      <c r="A41" s="39">
        <f>A38</f>
        <v>2</v>
      </c>
      <c r="B41" s="39">
        <f>1+B38</f>
        <v>3</v>
      </c>
      <c r="C41" s="40" t="str">
        <f>A41&amp;"."&amp;B41</f>
        <v>2.3</v>
      </c>
      <c r="D41" s="107" t="s">
        <v>54</v>
      </c>
      <c r="E41" s="49" t="s">
        <v>7</v>
      </c>
      <c r="F41" s="10" t="s">
        <v>76</v>
      </c>
      <c r="G41" s="74"/>
    </row>
    <row r="42" spans="1:9" s="41" customFormat="1" ht="74.400000000000006" customHeight="1" x14ac:dyDescent="0.25">
      <c r="A42" s="39">
        <f>A41</f>
        <v>2</v>
      </c>
      <c r="B42" s="39"/>
      <c r="C42" s="43"/>
      <c r="D42" s="38" t="s">
        <v>55</v>
      </c>
      <c r="E42" s="44"/>
      <c r="F42" s="44"/>
      <c r="G42" s="75"/>
    </row>
    <row r="43" spans="1:9" s="41" customFormat="1" ht="20.100000000000001" customHeight="1" x14ac:dyDescent="0.25">
      <c r="A43" s="39">
        <f>A42</f>
        <v>2</v>
      </c>
      <c r="B43" s="39"/>
      <c r="C43" s="45"/>
      <c r="D43" s="70" t="s">
        <v>13</v>
      </c>
      <c r="E43" s="46"/>
      <c r="F43" s="46"/>
      <c r="G43" s="76"/>
    </row>
    <row r="44" spans="1:9" s="41" customFormat="1" ht="20.100000000000001" customHeight="1" x14ac:dyDescent="0.25">
      <c r="A44" s="39">
        <f>A43</f>
        <v>2</v>
      </c>
      <c r="B44" s="39">
        <f>1+B41</f>
        <v>4</v>
      </c>
      <c r="C44" s="40" t="str">
        <f>A46&amp;"."&amp;B44</f>
        <v>2.4</v>
      </c>
      <c r="D44" s="108" t="s">
        <v>56</v>
      </c>
      <c r="E44" s="49" t="s">
        <v>27</v>
      </c>
      <c r="F44" s="10" t="s">
        <v>76</v>
      </c>
      <c r="G44" s="74"/>
    </row>
    <row r="45" spans="1:9" s="41" customFormat="1" ht="61.2" customHeight="1" x14ac:dyDescent="0.25">
      <c r="A45" s="39">
        <f>A44</f>
        <v>2</v>
      </c>
      <c r="B45" s="39"/>
      <c r="C45" s="43"/>
      <c r="D45" s="38" t="s">
        <v>57</v>
      </c>
      <c r="E45" s="44"/>
      <c r="F45" s="44"/>
      <c r="G45" s="75"/>
    </row>
    <row r="46" spans="1:9" s="41" customFormat="1" ht="20.100000000000001" customHeight="1" x14ac:dyDescent="0.25">
      <c r="A46" s="39">
        <f>A43</f>
        <v>2</v>
      </c>
      <c r="B46" s="39"/>
      <c r="C46" s="45"/>
      <c r="D46" s="70" t="s">
        <v>13</v>
      </c>
      <c r="E46" s="46"/>
      <c r="F46" s="46"/>
      <c r="G46" s="76"/>
    </row>
    <row r="47" spans="1:9" ht="20.100000000000001" customHeight="1" x14ac:dyDescent="0.25">
      <c r="A47" s="39">
        <f>A44</f>
        <v>2</v>
      </c>
      <c r="B47" s="39">
        <f>1+B44</f>
        <v>5</v>
      </c>
      <c r="C47" s="33" t="str">
        <f>A47&amp;"."&amp;B47</f>
        <v>2.5</v>
      </c>
      <c r="D47" s="47" t="s">
        <v>38</v>
      </c>
      <c r="E47" s="21" t="s">
        <v>14</v>
      </c>
      <c r="F47" s="10" t="s">
        <v>76</v>
      </c>
      <c r="G47" s="74"/>
    </row>
    <row r="48" spans="1:9" ht="20.100000000000001" customHeight="1" x14ac:dyDescent="0.25">
      <c r="A48" s="39"/>
      <c r="B48" s="39"/>
      <c r="C48" s="35"/>
      <c r="D48" s="159" t="s">
        <v>74</v>
      </c>
      <c r="E48" s="21" t="s">
        <v>14</v>
      </c>
      <c r="F48" s="10" t="s">
        <v>77</v>
      </c>
      <c r="G48" s="74"/>
    </row>
    <row r="49" spans="1:7" ht="13.2" customHeight="1" x14ac:dyDescent="0.25">
      <c r="A49" s="39">
        <f>A45</f>
        <v>2</v>
      </c>
      <c r="B49" s="20"/>
      <c r="C49" s="35"/>
      <c r="D49" s="160"/>
      <c r="E49" s="24"/>
      <c r="F49" s="24"/>
      <c r="G49" s="75"/>
    </row>
    <row r="50" spans="1:7" ht="20.100000000000001" customHeight="1" x14ac:dyDescent="0.25">
      <c r="A50" s="39">
        <f>A46</f>
        <v>2</v>
      </c>
      <c r="B50" s="20"/>
      <c r="C50" s="34"/>
      <c r="D50" s="70" t="s">
        <v>13</v>
      </c>
      <c r="E50" s="31"/>
      <c r="F50" s="31"/>
      <c r="G50" s="76"/>
    </row>
    <row r="51" spans="1:7" ht="20.100000000000001" customHeight="1" x14ac:dyDescent="0.25">
      <c r="A51" s="39">
        <f>A47</f>
        <v>2</v>
      </c>
      <c r="B51" s="20">
        <f>1+B47</f>
        <v>6</v>
      </c>
      <c r="C51" s="33" t="str">
        <f>A51&amp;"."&amp;B51</f>
        <v>2.6</v>
      </c>
      <c r="D51" s="25" t="s">
        <v>44</v>
      </c>
      <c r="E51" s="21" t="s">
        <v>14</v>
      </c>
      <c r="F51" s="10" t="s">
        <v>76</v>
      </c>
      <c r="G51" s="74"/>
    </row>
    <row r="52" spans="1:7" ht="102" customHeight="1" x14ac:dyDescent="0.25">
      <c r="A52" s="39">
        <f t="shared" ref="A52:A56" si="2">A49</f>
        <v>2</v>
      </c>
      <c r="B52" s="20"/>
      <c r="C52" s="35"/>
      <c r="D52" s="38" t="s">
        <v>28</v>
      </c>
      <c r="E52" s="28"/>
      <c r="F52" s="28"/>
      <c r="G52" s="75"/>
    </row>
    <row r="53" spans="1:7" ht="19.95" customHeight="1" x14ac:dyDescent="0.25">
      <c r="A53" s="39">
        <f t="shared" si="2"/>
        <v>2</v>
      </c>
      <c r="B53" s="20"/>
      <c r="C53" s="34"/>
      <c r="D53" s="68" t="s">
        <v>13</v>
      </c>
      <c r="E53" s="31"/>
      <c r="F53" s="31"/>
      <c r="G53" s="76"/>
    </row>
    <row r="54" spans="1:7" ht="19.95" customHeight="1" x14ac:dyDescent="0.25">
      <c r="A54" s="39">
        <f>A51</f>
        <v>2</v>
      </c>
      <c r="B54" s="20">
        <f>1+B51</f>
        <v>7</v>
      </c>
      <c r="C54" s="33" t="str">
        <f>A54&amp;"."&amp;B54</f>
        <v>2.7</v>
      </c>
      <c r="D54" s="25" t="s">
        <v>73</v>
      </c>
      <c r="E54" s="21" t="s">
        <v>14</v>
      </c>
      <c r="F54" s="10" t="s">
        <v>76</v>
      </c>
      <c r="G54" s="74"/>
    </row>
    <row r="55" spans="1:7" ht="82.8" x14ac:dyDescent="0.25">
      <c r="A55" s="39">
        <f t="shared" si="2"/>
        <v>2</v>
      </c>
      <c r="B55" s="20"/>
      <c r="C55" s="35"/>
      <c r="D55" s="38" t="s">
        <v>45</v>
      </c>
      <c r="E55" s="28"/>
      <c r="F55" s="28"/>
      <c r="G55" s="75"/>
    </row>
    <row r="56" spans="1:7" ht="19.95" customHeight="1" x14ac:dyDescent="0.25">
      <c r="A56" s="39">
        <f t="shared" si="2"/>
        <v>2</v>
      </c>
      <c r="B56" s="20"/>
      <c r="C56" s="34"/>
      <c r="D56" s="68" t="s">
        <v>13</v>
      </c>
      <c r="E56" s="31"/>
      <c r="F56" s="31"/>
      <c r="G56" s="76"/>
    </row>
    <row r="57" spans="1:7" s="41" customFormat="1" ht="20.100000000000001" customHeight="1" x14ac:dyDescent="0.25">
      <c r="A57" s="39">
        <f t="shared" ref="A57:A62" si="3">A54</f>
        <v>2</v>
      </c>
      <c r="B57" s="20">
        <f>1+B54</f>
        <v>8</v>
      </c>
      <c r="C57" s="40" t="str">
        <f>A57&amp;"."&amp;B57</f>
        <v>2.8</v>
      </c>
      <c r="D57" s="47" t="s">
        <v>59</v>
      </c>
      <c r="E57" s="23" t="s">
        <v>7</v>
      </c>
      <c r="F57" s="10" t="s">
        <v>76</v>
      </c>
      <c r="G57" s="74"/>
    </row>
    <row r="58" spans="1:7" s="41" customFormat="1" ht="41.4" x14ac:dyDescent="0.25">
      <c r="A58" s="39">
        <f t="shared" si="3"/>
        <v>2</v>
      </c>
      <c r="B58" s="39"/>
      <c r="C58" s="43"/>
      <c r="D58" s="60" t="s">
        <v>62</v>
      </c>
      <c r="E58" s="44"/>
      <c r="F58" s="44"/>
      <c r="G58" s="75"/>
    </row>
    <row r="59" spans="1:7" s="41" customFormat="1" ht="20.100000000000001" customHeight="1" x14ac:dyDescent="0.25">
      <c r="A59" s="39">
        <f t="shared" si="3"/>
        <v>2</v>
      </c>
      <c r="B59" s="39"/>
      <c r="C59" s="43"/>
      <c r="D59" s="70" t="s">
        <v>13</v>
      </c>
      <c r="E59" s="44"/>
      <c r="F59" s="44"/>
      <c r="G59" s="75"/>
    </row>
    <row r="60" spans="1:7" s="41" customFormat="1" ht="20.100000000000001" customHeight="1" x14ac:dyDescent="0.25">
      <c r="A60" s="39">
        <f t="shared" si="3"/>
        <v>2</v>
      </c>
      <c r="B60" s="20">
        <f>1+B57</f>
        <v>9</v>
      </c>
      <c r="C60" s="40" t="str">
        <f>A60&amp;"."&amp;B60</f>
        <v>2.9</v>
      </c>
      <c r="D60" s="47" t="s">
        <v>60</v>
      </c>
      <c r="E60" s="23" t="s">
        <v>27</v>
      </c>
      <c r="F60" s="10" t="s">
        <v>76</v>
      </c>
      <c r="G60" s="74"/>
    </row>
    <row r="61" spans="1:7" s="41" customFormat="1" ht="69" x14ac:dyDescent="0.25">
      <c r="A61" s="39">
        <f t="shared" si="3"/>
        <v>2</v>
      </c>
      <c r="B61" s="39"/>
      <c r="C61" s="43"/>
      <c r="D61" s="60" t="s">
        <v>61</v>
      </c>
      <c r="E61" s="44"/>
      <c r="F61" s="44"/>
      <c r="G61" s="75"/>
    </row>
    <row r="62" spans="1:7" s="41" customFormat="1" ht="20.100000000000001" customHeight="1" x14ac:dyDescent="0.25">
      <c r="A62" s="39">
        <f t="shared" si="3"/>
        <v>2</v>
      </c>
      <c r="B62" s="39"/>
      <c r="C62" s="43"/>
      <c r="D62" s="70" t="s">
        <v>13</v>
      </c>
      <c r="E62" s="44"/>
      <c r="F62" s="44"/>
      <c r="G62" s="75"/>
    </row>
    <row r="63" spans="1:7" ht="20.100000000000001" customHeight="1" x14ac:dyDescent="0.25">
      <c r="A63" s="20"/>
      <c r="B63" s="20"/>
      <c r="C63" s="63">
        <v>3</v>
      </c>
      <c r="D63" s="65" t="s">
        <v>15</v>
      </c>
      <c r="E63" s="67"/>
      <c r="F63" s="67"/>
      <c r="G63" s="73"/>
    </row>
    <row r="64" spans="1:7" ht="20.100000000000001" customHeight="1" x14ac:dyDescent="0.25">
      <c r="A64" s="20">
        <v>3</v>
      </c>
      <c r="B64" s="20">
        <v>1</v>
      </c>
      <c r="C64" s="33" t="str">
        <f>A64&amp;"."&amp;B64</f>
        <v>3.1</v>
      </c>
      <c r="D64" s="26" t="s">
        <v>25</v>
      </c>
      <c r="E64" s="22" t="s">
        <v>26</v>
      </c>
      <c r="F64" s="10" t="s">
        <v>76</v>
      </c>
      <c r="G64" s="74"/>
    </row>
    <row r="65" spans="1:10" ht="79.2" customHeight="1" x14ac:dyDescent="0.25">
      <c r="A65" s="20">
        <f t="shared" ref="A65:A72" si="4">A64</f>
        <v>3</v>
      </c>
      <c r="B65" s="20"/>
      <c r="C65" s="35"/>
      <c r="D65" s="38" t="s">
        <v>21</v>
      </c>
      <c r="E65" s="28"/>
      <c r="F65" s="28"/>
      <c r="G65" s="75"/>
    </row>
    <row r="66" spans="1:10" ht="20.100000000000001" customHeight="1" x14ac:dyDescent="0.25">
      <c r="A66" s="20">
        <f t="shared" si="4"/>
        <v>3</v>
      </c>
      <c r="B66" s="20"/>
      <c r="C66" s="34"/>
      <c r="D66" s="68" t="s">
        <v>13</v>
      </c>
      <c r="E66" s="31"/>
      <c r="F66" s="31"/>
      <c r="G66" s="76"/>
    </row>
    <row r="67" spans="1:10" ht="20.100000000000001" customHeight="1" x14ac:dyDescent="0.25">
      <c r="A67" s="20">
        <f t="shared" si="4"/>
        <v>3</v>
      </c>
      <c r="B67" s="20">
        <f>1+B64</f>
        <v>2</v>
      </c>
      <c r="C67" s="40" t="str">
        <f>A67&amp;"."&amp;B67</f>
        <v>3.2</v>
      </c>
      <c r="D67" s="26" t="s">
        <v>19</v>
      </c>
      <c r="E67" s="23" t="s">
        <v>26</v>
      </c>
      <c r="F67" s="10" t="s">
        <v>76</v>
      </c>
      <c r="G67" s="74"/>
    </row>
    <row r="68" spans="1:10" ht="72.599999999999994" customHeight="1" x14ac:dyDescent="0.25">
      <c r="A68" s="20">
        <f t="shared" si="4"/>
        <v>3</v>
      </c>
      <c r="B68" s="39"/>
      <c r="C68" s="43"/>
      <c r="D68" s="38" t="s">
        <v>43</v>
      </c>
      <c r="E68" s="44"/>
      <c r="F68" s="44"/>
      <c r="G68" s="75"/>
      <c r="I68" s="3"/>
      <c r="J68" s="4"/>
    </row>
    <row r="69" spans="1:10" ht="20.100000000000001" customHeight="1" x14ac:dyDescent="0.25">
      <c r="A69" s="20">
        <f t="shared" si="4"/>
        <v>3</v>
      </c>
      <c r="B69" s="39"/>
      <c r="C69" s="45"/>
      <c r="D69" s="70" t="s">
        <v>13</v>
      </c>
      <c r="E69" s="46"/>
      <c r="F69" s="46"/>
      <c r="G69" s="76"/>
    </row>
    <row r="70" spans="1:10" ht="20.100000000000001" customHeight="1" x14ac:dyDescent="0.25">
      <c r="A70" s="20">
        <f t="shared" si="4"/>
        <v>3</v>
      </c>
      <c r="B70" s="20">
        <f>B67+1</f>
        <v>3</v>
      </c>
      <c r="C70" s="33" t="str">
        <f>A70&amp;"."&amp;B70</f>
        <v>3.3</v>
      </c>
      <c r="D70" s="26" t="s">
        <v>17</v>
      </c>
      <c r="E70" s="21" t="s">
        <v>10</v>
      </c>
      <c r="F70" s="10" t="s">
        <v>76</v>
      </c>
      <c r="G70" s="74"/>
    </row>
    <row r="71" spans="1:10" ht="84.6" customHeight="1" x14ac:dyDescent="0.25">
      <c r="A71" s="20">
        <f t="shared" si="4"/>
        <v>3</v>
      </c>
      <c r="B71" s="20"/>
      <c r="C71" s="35"/>
      <c r="D71" s="38" t="s">
        <v>18</v>
      </c>
      <c r="E71" s="28"/>
      <c r="F71" s="28"/>
      <c r="G71" s="75"/>
      <c r="I71" s="3"/>
      <c r="J71" s="4"/>
    </row>
    <row r="72" spans="1:10" ht="20.100000000000001" customHeight="1" x14ac:dyDescent="0.25">
      <c r="A72" s="20">
        <f t="shared" si="4"/>
        <v>3</v>
      </c>
      <c r="B72" s="20"/>
      <c r="C72" s="34"/>
      <c r="D72" s="68" t="s">
        <v>13</v>
      </c>
      <c r="E72" s="31"/>
      <c r="F72" s="31"/>
      <c r="G72" s="76"/>
    </row>
  </sheetData>
  <mergeCells count="6">
    <mergeCell ref="D48:D49"/>
    <mergeCell ref="C2:G2"/>
    <mergeCell ref="D7:D8"/>
    <mergeCell ref="D14:D15"/>
    <mergeCell ref="D18:D19"/>
    <mergeCell ref="D25:D26"/>
  </mergeCells>
  <phoneticPr fontId="7" type="noConversion"/>
  <printOptions horizontalCentered="1"/>
  <pageMargins left="0.23622047244094491" right="0.23622047244094491" top="0.74803149606299213" bottom="0.74803149606299213" header="0.31496062992125984" footer="0.31496062992125984"/>
  <pageSetup paperSize="9" scale="74" fitToHeight="0" orientation="portrait" r:id="rId1"/>
  <headerFooter alignWithMargins="0">
    <oddFooter>&amp;L6-BPU&amp;R&amp;P / &amp;N</oddFooter>
  </headerFooter>
  <rowBreaks count="2" manualBreakCount="2">
    <brk id="27" min="2" max="5" man="1"/>
    <brk id="50" min="2"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EDC2C-5122-4AC9-958B-B6C2B407AA00}">
  <dimension ref="A1:O48"/>
  <sheetViews>
    <sheetView showGridLines="0" tabSelected="1" view="pageBreakPreview" topLeftCell="A11" zoomScale="85" zoomScaleNormal="100" zoomScaleSheetLayoutView="85" workbookViewId="0">
      <selection activeCell="E20" sqref="E20"/>
    </sheetView>
  </sheetViews>
  <sheetFormatPr baseColWidth="10" defaultColWidth="11.44140625" defaultRowHeight="13.2" x14ac:dyDescent="0.25"/>
  <cols>
    <col min="1" max="1" width="6.44140625" style="118" bestFit="1" customWidth="1"/>
    <col min="2" max="2" width="56.33203125" style="119" customWidth="1"/>
    <col min="3" max="3" width="10.5546875" style="120" customWidth="1"/>
    <col min="4" max="4" width="14.44140625" style="121" bestFit="1" customWidth="1"/>
    <col min="5" max="5" width="14.5546875" style="122" customWidth="1"/>
    <col min="6" max="7" width="15.5546875" style="123" customWidth="1"/>
    <col min="8" max="8" width="4.109375" style="109" customWidth="1"/>
    <col min="9" max="9" width="8.5546875" style="109" customWidth="1"/>
    <col min="10" max="10" width="14.5546875" style="109" bestFit="1" customWidth="1"/>
    <col min="11" max="11" width="9" style="109" customWidth="1"/>
    <col min="12" max="13" width="11.44140625" style="109"/>
    <col min="14" max="14" width="14.6640625" style="109" bestFit="1" customWidth="1"/>
    <col min="15" max="15" width="14.44140625" style="109" bestFit="1" customWidth="1"/>
    <col min="16" max="16" width="11.44140625" style="109"/>
    <col min="17" max="17" width="11.6640625" style="109" bestFit="1" customWidth="1"/>
    <col min="18" max="16384" width="11.44140625" style="109"/>
  </cols>
  <sheetData>
    <row r="1" spans="1:8" s="1" customFormat="1" ht="34.950000000000003" customHeight="1" x14ac:dyDescent="0.25">
      <c r="A1" s="151" t="str">
        <f>'BPU '!C1</f>
        <v>Travaux de restauration écologique du ru d’Ocques, tronçon moulin d'en Bas, sur la commune de Saint-Julien-du-Sault</v>
      </c>
      <c r="B1" s="151"/>
      <c r="C1" s="151"/>
      <c r="D1" s="151"/>
      <c r="E1" s="151"/>
      <c r="F1" s="151"/>
      <c r="G1" s="151"/>
      <c r="H1" s="55"/>
    </row>
    <row r="2" spans="1:8" s="1" customFormat="1" ht="25.2" customHeight="1" x14ac:dyDescent="0.25">
      <c r="A2" s="20"/>
      <c r="B2" s="150" t="s">
        <v>42</v>
      </c>
      <c r="C2" s="150"/>
      <c r="D2" s="150"/>
      <c r="E2" s="150"/>
      <c r="F2" s="150"/>
      <c r="G2" s="94"/>
      <c r="H2" s="2"/>
    </row>
    <row r="3" spans="1:8" s="1" customFormat="1" ht="13.8" x14ac:dyDescent="0.25">
      <c r="A3" s="20"/>
      <c r="B3" s="20"/>
      <c r="C3" s="27"/>
      <c r="D3" s="101"/>
      <c r="E3" s="27"/>
      <c r="F3" s="71"/>
      <c r="G3" s="93"/>
    </row>
    <row r="4" spans="1:8" s="1" customFormat="1" ht="27.6" x14ac:dyDescent="0.25">
      <c r="A4" s="6" t="s">
        <v>0</v>
      </c>
      <c r="B4" s="15" t="s">
        <v>1</v>
      </c>
      <c r="C4" s="15" t="s">
        <v>2</v>
      </c>
      <c r="D4" s="89" t="s">
        <v>8</v>
      </c>
      <c r="E4" s="16" t="s">
        <v>3</v>
      </c>
      <c r="F4" s="89" t="s">
        <v>9</v>
      </c>
      <c r="G4" s="72" t="s">
        <v>16</v>
      </c>
    </row>
    <row r="5" spans="1:8" s="1" customFormat="1" ht="22.5" customHeight="1" x14ac:dyDescent="0.25">
      <c r="A5" s="125" t="s">
        <v>63</v>
      </c>
      <c r="B5" s="125"/>
      <c r="C5" s="126"/>
      <c r="D5" s="127"/>
      <c r="E5" s="126"/>
      <c r="F5" s="128"/>
      <c r="G5" s="129"/>
    </row>
    <row r="6" spans="1:8" s="1" customFormat="1" ht="22.5" customHeight="1" x14ac:dyDescent="0.25">
      <c r="A6" s="57">
        <v>1</v>
      </c>
      <c r="B6" s="53" t="s">
        <v>11</v>
      </c>
      <c r="C6" s="54"/>
      <c r="D6" s="102"/>
      <c r="E6" s="58"/>
      <c r="F6" s="90"/>
      <c r="G6" s="95">
        <f>SUM(F7:F13)</f>
        <v>0</v>
      </c>
    </row>
    <row r="7" spans="1:8" s="1" customFormat="1" ht="33" customHeight="1" x14ac:dyDescent="0.25">
      <c r="A7" s="7" t="str">
        <f>'BPU '!C6</f>
        <v>1.1</v>
      </c>
      <c r="B7" s="12" t="str">
        <f>'BPU '!D6</f>
        <v>Installation et repli de chantier, y compris remise en état et nettoyage des déchets (plastiques, bétons, ferrailles)</v>
      </c>
      <c r="C7" s="17" t="str">
        <f>'BPU '!E6</f>
        <v>Ft</v>
      </c>
      <c r="D7" s="103">
        <f>'BPU '!G6</f>
        <v>0</v>
      </c>
      <c r="E7" s="97">
        <v>1</v>
      </c>
      <c r="F7" s="91">
        <f t="shared" ref="F7:F12" si="0">E7*D7</f>
        <v>0</v>
      </c>
      <c r="G7" s="93"/>
    </row>
    <row r="8" spans="1:8" s="1" customFormat="1" ht="22.2" customHeight="1" x14ac:dyDescent="0.25">
      <c r="A8" s="8" t="str">
        <f>'BPU '!C10</f>
        <v>1.2</v>
      </c>
      <c r="B8" s="12" t="str">
        <f>'BPU '!D10</f>
        <v>Etudes d'exécution et dossier de récolement</v>
      </c>
      <c r="C8" s="8" t="str">
        <f>'BPU '!E10</f>
        <v>Ft</v>
      </c>
      <c r="D8" s="103">
        <f>'BPU '!G10</f>
        <v>0</v>
      </c>
      <c r="E8" s="98">
        <v>1</v>
      </c>
      <c r="F8" s="91">
        <f t="shared" si="0"/>
        <v>0</v>
      </c>
      <c r="G8" s="93"/>
    </row>
    <row r="9" spans="1:8" s="1" customFormat="1" ht="22.5" customHeight="1" x14ac:dyDescent="0.25">
      <c r="A9" s="8" t="str">
        <f>'BPU '!C13</f>
        <v>1.3</v>
      </c>
      <c r="B9" s="12" t="str">
        <f>'BPU '!D13</f>
        <v>Constat contradictoire d'un huissier</v>
      </c>
      <c r="C9" s="56" t="str">
        <f>'BPU '!E13</f>
        <v>Ft</v>
      </c>
      <c r="D9" s="103">
        <f>'BPU '!G13</f>
        <v>0</v>
      </c>
      <c r="E9" s="98">
        <v>1</v>
      </c>
      <c r="F9" s="91">
        <f t="shared" si="0"/>
        <v>0</v>
      </c>
      <c r="G9" s="93"/>
    </row>
    <row r="10" spans="1:8" s="1" customFormat="1" ht="33" customHeight="1" x14ac:dyDescent="0.25">
      <c r="A10" s="8" t="str">
        <f>'BPU '!C17</f>
        <v>1.4</v>
      </c>
      <c r="B10" s="12" t="str">
        <f>'BPU '!D17</f>
        <v>Aménagement des accès aux zones de chantier et travaux préparatoires, y compris pêche de sauvegarde</v>
      </c>
      <c r="C10" s="8" t="str">
        <f>'BPU '!E17</f>
        <v>Ft</v>
      </c>
      <c r="D10" s="103">
        <f>'BPU '!G17</f>
        <v>0</v>
      </c>
      <c r="E10" s="99">
        <v>1</v>
      </c>
      <c r="F10" s="91">
        <f t="shared" si="0"/>
        <v>0</v>
      </c>
      <c r="G10" s="93"/>
    </row>
    <row r="11" spans="1:8" s="1" customFormat="1" ht="22.2" customHeight="1" x14ac:dyDescent="0.25">
      <c r="A11" s="8" t="str">
        <f>'BPU '!C21</f>
        <v>1.5</v>
      </c>
      <c r="B11" s="12" t="str">
        <f>'BPU '!D21</f>
        <v>Piquetage des travaux</v>
      </c>
      <c r="C11" s="56" t="str">
        <f>'BPU '!E21</f>
        <v>Ft</v>
      </c>
      <c r="D11" s="103">
        <f>'BPU '!G21</f>
        <v>0</v>
      </c>
      <c r="E11" s="99">
        <v>1</v>
      </c>
      <c r="F11" s="91">
        <f t="shared" si="0"/>
        <v>0</v>
      </c>
      <c r="G11" s="93"/>
    </row>
    <row r="12" spans="1:8" s="1" customFormat="1" ht="22.2" customHeight="1" x14ac:dyDescent="0.25">
      <c r="A12" s="8" t="str">
        <f>'BPU '!C24</f>
        <v>1.6</v>
      </c>
      <c r="B12" s="12" t="str">
        <f>'BPU '!D24</f>
        <v>Fourniture et mise en place d'un barrage filtrant</v>
      </c>
      <c r="C12" s="56" t="str">
        <f>'BPU '!E24</f>
        <v>Ft</v>
      </c>
      <c r="D12" s="103">
        <f>'BPU '!G24</f>
        <v>0</v>
      </c>
      <c r="E12" s="99">
        <v>1</v>
      </c>
      <c r="F12" s="91">
        <f t="shared" si="0"/>
        <v>0</v>
      </c>
      <c r="G12" s="93"/>
    </row>
    <row r="13" spans="1:8" s="1" customFormat="1" ht="25.2" customHeight="1" x14ac:dyDescent="0.25">
      <c r="A13" s="8" t="str">
        <f>'BPU '!C28</f>
        <v>1.7</v>
      </c>
      <c r="B13" s="12" t="str">
        <f>'BPU '!D28</f>
        <v>Travaux forestiers : élagage et abattage avec ou sans dessouchage d'arbres et d'arbustes</v>
      </c>
      <c r="C13" s="8" t="str">
        <f>'BPU '!E28</f>
        <v>Ft</v>
      </c>
      <c r="D13" s="103">
        <f>'BPU '!G28</f>
        <v>0</v>
      </c>
      <c r="E13" s="99">
        <v>1</v>
      </c>
      <c r="F13" s="91">
        <f>E13*D13</f>
        <v>0</v>
      </c>
      <c r="G13" s="93"/>
    </row>
    <row r="14" spans="1:8" s="1" customFormat="1" ht="22.5" customHeight="1" x14ac:dyDescent="0.25">
      <c r="A14" s="57">
        <v>2</v>
      </c>
      <c r="B14" s="53" t="s">
        <v>51</v>
      </c>
      <c r="C14" s="54"/>
      <c r="D14" s="104"/>
      <c r="E14" s="59"/>
      <c r="F14" s="90"/>
      <c r="G14" s="96">
        <f>SUM(F15:F20)</f>
        <v>0</v>
      </c>
    </row>
    <row r="15" spans="1:8" s="1" customFormat="1" ht="22.8" customHeight="1" x14ac:dyDescent="0.25">
      <c r="A15" s="13" t="str">
        <f>'BPU '!C35</f>
        <v>2.1</v>
      </c>
      <c r="B15" s="14" t="str">
        <f>'BPU '!D35</f>
        <v>Suppression d'obstacle à l'écoulement</v>
      </c>
      <c r="C15" s="13" t="str">
        <f>'BPU '!E35</f>
        <v>Ft</v>
      </c>
      <c r="D15" s="105">
        <f>'BPU '!G35</f>
        <v>0</v>
      </c>
      <c r="E15" s="99">
        <v>2</v>
      </c>
      <c r="F15" s="92">
        <f t="shared" ref="F15:F20" si="1">E15*D15</f>
        <v>0</v>
      </c>
      <c r="G15" s="93"/>
    </row>
    <row r="16" spans="1:8" s="1" customFormat="1" ht="22.8" customHeight="1" x14ac:dyDescent="0.25">
      <c r="A16" s="8" t="str">
        <f>'BPU '!C31</f>
        <v>1.8</v>
      </c>
      <c r="B16" s="18" t="str">
        <f>'BPU '!D31</f>
        <v>Nettoyage du bras de contournement</v>
      </c>
      <c r="C16" s="19" t="str">
        <f>'BPU '!E28</f>
        <v>Ft</v>
      </c>
      <c r="D16" s="106">
        <f>'BPU '!G38</f>
        <v>0</v>
      </c>
      <c r="E16" s="100">
        <v>1</v>
      </c>
      <c r="F16" s="91">
        <f t="shared" si="1"/>
        <v>0</v>
      </c>
      <c r="G16" s="93"/>
    </row>
    <row r="17" spans="1:15" s="1" customFormat="1" ht="22.8" customHeight="1" x14ac:dyDescent="0.25">
      <c r="A17" s="8" t="str">
        <f>'BPU '!C38</f>
        <v>2.2</v>
      </c>
      <c r="B17" s="18" t="str">
        <f>'BPU '!D38</f>
        <v>Confortement d'une banquette</v>
      </c>
      <c r="C17" s="19" t="str">
        <f>'BPU '!E38</f>
        <v>ml</v>
      </c>
      <c r="D17" s="106">
        <f>'BPU '!G38</f>
        <v>0</v>
      </c>
      <c r="E17" s="100">
        <v>20</v>
      </c>
      <c r="F17" s="91">
        <f t="shared" si="1"/>
        <v>0</v>
      </c>
      <c r="G17" s="93"/>
    </row>
    <row r="18" spans="1:15" s="1" customFormat="1" ht="22.8" customHeight="1" x14ac:dyDescent="0.25">
      <c r="A18" s="13" t="str">
        <f>'BPU '!C51</f>
        <v>2.6</v>
      </c>
      <c r="B18" s="9" t="str">
        <f>'BPU '!D51</f>
        <v>Terrassement en déblai/remblai, y compris transport</v>
      </c>
      <c r="C18" s="8" t="s">
        <v>58</v>
      </c>
      <c r="D18" s="103">
        <f>'BPU '!G51</f>
        <v>0</v>
      </c>
      <c r="E18" s="99">
        <v>45</v>
      </c>
      <c r="F18" s="92">
        <f t="shared" si="1"/>
        <v>0</v>
      </c>
      <c r="G18" s="93"/>
    </row>
    <row r="19" spans="1:15" s="1" customFormat="1" ht="22.8" customHeight="1" x14ac:dyDescent="0.25">
      <c r="A19" s="13" t="str">
        <f>'BPU '!C47</f>
        <v>2.5</v>
      </c>
      <c r="B19" s="9" t="str">
        <f>'BPU '!D47</f>
        <v>Fourniture et mise en œuvre de grave naturelle 20/150</v>
      </c>
      <c r="C19" s="8" t="s">
        <v>58</v>
      </c>
      <c r="D19" s="103">
        <f>'BPU '!G47</f>
        <v>0</v>
      </c>
      <c r="E19" s="99">
        <v>20</v>
      </c>
      <c r="F19" s="92">
        <f t="shared" si="1"/>
        <v>0</v>
      </c>
      <c r="G19" s="93"/>
    </row>
    <row r="20" spans="1:15" s="1" customFormat="1" ht="22.8" customHeight="1" x14ac:dyDescent="0.25">
      <c r="A20" s="13" t="str">
        <f>'BPU '!C64</f>
        <v>3.1</v>
      </c>
      <c r="B20" s="9" t="str">
        <f>'BPU '!D64</f>
        <v>Fourniture et plantation d'hélophytes</v>
      </c>
      <c r="C20" s="8" t="str">
        <f>'BPU '!E64</f>
        <v>u</v>
      </c>
      <c r="D20" s="103">
        <f>'BPU '!G64</f>
        <v>0</v>
      </c>
      <c r="E20" s="99">
        <v>100</v>
      </c>
      <c r="F20" s="92">
        <f t="shared" si="1"/>
        <v>0</v>
      </c>
      <c r="G20" s="93"/>
    </row>
    <row r="21" spans="1:15" s="1" customFormat="1" ht="22.5" customHeight="1" x14ac:dyDescent="0.25">
      <c r="A21" s="57">
        <v>3</v>
      </c>
      <c r="B21" s="53" t="s">
        <v>53</v>
      </c>
      <c r="C21" s="54"/>
      <c r="D21" s="104"/>
      <c r="E21" s="59"/>
      <c r="F21" s="90"/>
      <c r="G21" s="96">
        <f>SUM(F22:F27)</f>
        <v>0</v>
      </c>
    </row>
    <row r="22" spans="1:15" s="1" customFormat="1" ht="22.8" customHeight="1" x14ac:dyDescent="0.25">
      <c r="A22" s="8" t="str">
        <f>'BPU '!C41</f>
        <v>2.3</v>
      </c>
      <c r="B22" s="12" t="str">
        <f>'BPU '!D41</f>
        <v>Démolition du support de parabole</v>
      </c>
      <c r="C22" s="8" t="str">
        <f>'BPU '!E41</f>
        <v>Ft</v>
      </c>
      <c r="D22" s="103">
        <f>'BPU '!G41</f>
        <v>0</v>
      </c>
      <c r="E22" s="99">
        <v>1</v>
      </c>
      <c r="F22" s="91">
        <f>E22*D22</f>
        <v>0</v>
      </c>
      <c r="G22" s="93"/>
    </row>
    <row r="23" spans="1:15" s="1" customFormat="1" ht="22.8" customHeight="1" x14ac:dyDescent="0.25">
      <c r="A23" s="8" t="str">
        <f>'BPU '!C44</f>
        <v>2.4</v>
      </c>
      <c r="B23" s="12" t="str">
        <f>'BPU '!D44</f>
        <v>Consolidation d'un muret</v>
      </c>
      <c r="C23" s="8" t="str">
        <f>'BPU '!E44</f>
        <v>ml</v>
      </c>
      <c r="D23" s="103">
        <f>'BPU '!G44</f>
        <v>0</v>
      </c>
      <c r="E23" s="99">
        <v>30</v>
      </c>
      <c r="F23" s="91">
        <f>E23*D23</f>
        <v>0</v>
      </c>
      <c r="G23" s="93"/>
    </row>
    <row r="24" spans="1:15" s="1" customFormat="1" ht="22.5" customHeight="1" x14ac:dyDescent="0.25">
      <c r="A24" s="8" t="str">
        <f>'BPU '!C57</f>
        <v>2.8</v>
      </c>
      <c r="B24" s="12" t="str">
        <f>'BPU '!D57</f>
        <v>Aménagement d'un franchissement</v>
      </c>
      <c r="C24" s="8" t="str">
        <f>'BPU '!E57</f>
        <v>Ft</v>
      </c>
      <c r="D24" s="103">
        <f>'BPU '!G57</f>
        <v>0</v>
      </c>
      <c r="E24" s="99">
        <v>1</v>
      </c>
      <c r="F24" s="91">
        <f>E24*D24</f>
        <v>0</v>
      </c>
      <c r="G24" s="93"/>
    </row>
    <row r="25" spans="1:15" s="1" customFormat="1" ht="22.2" customHeight="1" x14ac:dyDescent="0.25">
      <c r="A25" s="11" t="str">
        <f>'BPU '!C60</f>
        <v>2.9</v>
      </c>
      <c r="B25" s="12" t="str">
        <f>'BPU '!D60</f>
        <v>Fourniture et pose de clôture</v>
      </c>
      <c r="C25" s="11" t="str">
        <f>'BPU '!E60</f>
        <v>ml</v>
      </c>
      <c r="D25" s="103">
        <f>'BPU '!G60</f>
        <v>0</v>
      </c>
      <c r="E25" s="100">
        <v>40</v>
      </c>
      <c r="F25" s="92">
        <f t="shared" ref="F25:F27" si="2">E25*D25</f>
        <v>0</v>
      </c>
      <c r="G25" s="93"/>
      <c r="O25" s="124"/>
    </row>
    <row r="26" spans="1:15" s="1" customFormat="1" ht="22.5" customHeight="1" x14ac:dyDescent="0.25">
      <c r="A26" s="11" t="str">
        <f>'BPU '!C70</f>
        <v>3.3</v>
      </c>
      <c r="B26" s="12" t="str">
        <f>'BPU '!D70</f>
        <v>Fourniture et mise en œuvre d'ensemencement</v>
      </c>
      <c r="C26" s="11" t="str">
        <f>'BPU '!E70</f>
        <v>m²</v>
      </c>
      <c r="D26" s="103">
        <f>'BPU '!G70</f>
        <v>0</v>
      </c>
      <c r="E26" s="100">
        <v>2000</v>
      </c>
      <c r="F26" s="92">
        <f>E26*D26</f>
        <v>0</v>
      </c>
      <c r="G26" s="93"/>
      <c r="O26" s="124"/>
    </row>
    <row r="27" spans="1:15" s="1" customFormat="1" ht="22.2" customHeight="1" x14ac:dyDescent="0.25">
      <c r="A27" s="11" t="str">
        <f>'BPU '!C67</f>
        <v>3.2</v>
      </c>
      <c r="B27" s="12" t="str">
        <f>'BPU '!D67</f>
        <v>Fourniture et plantation d'arbres de ripisylve</v>
      </c>
      <c r="C27" s="11" t="str">
        <f>'BPU '!E67</f>
        <v>u</v>
      </c>
      <c r="D27" s="103">
        <f>'BPU '!G67</f>
        <v>0</v>
      </c>
      <c r="E27" s="100">
        <v>12</v>
      </c>
      <c r="F27" s="92">
        <f t="shared" si="2"/>
        <v>0</v>
      </c>
      <c r="G27" s="93"/>
      <c r="O27" s="124"/>
    </row>
    <row r="28" spans="1:15" s="1" customFormat="1" ht="22.5" customHeight="1" x14ac:dyDescent="0.25">
      <c r="A28" s="125" t="s">
        <v>64</v>
      </c>
      <c r="B28" s="125"/>
      <c r="C28" s="126"/>
      <c r="D28" s="127"/>
      <c r="E28" s="126"/>
      <c r="F28" s="128"/>
      <c r="G28" s="129"/>
    </row>
    <row r="29" spans="1:15" s="1" customFormat="1" ht="22.5" customHeight="1" x14ac:dyDescent="0.25">
      <c r="A29" s="57">
        <v>1</v>
      </c>
      <c r="B29" s="53" t="s">
        <v>11</v>
      </c>
      <c r="C29" s="54"/>
      <c r="D29" s="102"/>
      <c r="E29" s="58"/>
      <c r="F29" s="90"/>
      <c r="G29" s="95">
        <f>SUM(F30:F33)</f>
        <v>0</v>
      </c>
    </row>
    <row r="30" spans="1:15" s="1" customFormat="1" ht="33" customHeight="1" x14ac:dyDescent="0.25">
      <c r="A30" s="7" t="str">
        <f>'BPU '!C6</f>
        <v>1.1</v>
      </c>
      <c r="B30" s="12" t="str">
        <f>'BPU '!D6</f>
        <v>Installation et repli de chantier, y compris remise en état et nettoyage des déchets (plastiques, bétons, ferrailles)</v>
      </c>
      <c r="C30" s="17" t="str">
        <f>'BPU '!E6</f>
        <v>Ft</v>
      </c>
      <c r="D30" s="103">
        <f>'BPU '!G14</f>
        <v>0</v>
      </c>
      <c r="E30" s="97">
        <v>1</v>
      </c>
      <c r="F30" s="91">
        <f t="shared" ref="F30:F33" si="3">E30*D30</f>
        <v>0</v>
      </c>
      <c r="G30" s="93"/>
    </row>
    <row r="31" spans="1:15" s="1" customFormat="1" ht="22.2" customHeight="1" x14ac:dyDescent="0.25">
      <c r="A31" s="8" t="str">
        <f>'BPU '!C13</f>
        <v>1.3</v>
      </c>
      <c r="B31" s="12" t="str">
        <f>'BPU '!D13</f>
        <v>Constat contradictoire d'un huissier</v>
      </c>
      <c r="C31" s="56" t="str">
        <f>'BPU '!E14</f>
        <v>Ft</v>
      </c>
      <c r="D31" s="103">
        <f>'BPU '!G36</f>
        <v>0</v>
      </c>
      <c r="E31" s="98">
        <v>1</v>
      </c>
      <c r="F31" s="91">
        <f t="shared" si="3"/>
        <v>0</v>
      </c>
      <c r="G31" s="93"/>
    </row>
    <row r="32" spans="1:15" s="1" customFormat="1" ht="30.6" customHeight="1" x14ac:dyDescent="0.25">
      <c r="A32" s="8" t="str">
        <f>'BPU '!C17</f>
        <v>1.4</v>
      </c>
      <c r="B32" s="12" t="str">
        <f>'BPU '!D17</f>
        <v>Aménagement des accès aux zones de chantier et travaux préparatoires, y compris pêche de sauvegarde</v>
      </c>
      <c r="C32" s="56" t="str">
        <f>'BPU '!E18</f>
        <v>Ft</v>
      </c>
      <c r="D32" s="103">
        <f>'BPU '!G18</f>
        <v>0</v>
      </c>
      <c r="E32" s="98">
        <v>1</v>
      </c>
      <c r="F32" s="91">
        <f t="shared" si="3"/>
        <v>0</v>
      </c>
      <c r="G32" s="93"/>
    </row>
    <row r="33" spans="1:7" s="1" customFormat="1" ht="24.6" customHeight="1" x14ac:dyDescent="0.25">
      <c r="A33" s="8" t="str">
        <f>'BPU '!C24</f>
        <v>1.6</v>
      </c>
      <c r="B33" s="12" t="str">
        <f>'BPU '!D24</f>
        <v>Fourniture et mise en place d'un barrage filtrant</v>
      </c>
      <c r="C33" s="56" t="str">
        <f>'BPU '!E25</f>
        <v>Ft</v>
      </c>
      <c r="D33" s="103">
        <f>'BPU '!G25</f>
        <v>0</v>
      </c>
      <c r="E33" s="99">
        <v>1</v>
      </c>
      <c r="F33" s="91">
        <f t="shared" si="3"/>
        <v>0</v>
      </c>
      <c r="G33" s="93"/>
    </row>
    <row r="34" spans="1:7" ht="22.5" customHeight="1" x14ac:dyDescent="0.25">
      <c r="A34" s="57">
        <v>4</v>
      </c>
      <c r="B34" s="53" t="s">
        <v>65</v>
      </c>
      <c r="C34" s="54"/>
      <c r="D34" s="104"/>
      <c r="E34" s="59"/>
      <c r="F34" s="90"/>
      <c r="G34" s="96">
        <f>SUM(F35:F36)</f>
        <v>0</v>
      </c>
    </row>
    <row r="35" spans="1:7" s="1" customFormat="1" ht="22.5" customHeight="1" x14ac:dyDescent="0.25">
      <c r="A35" s="8" t="str">
        <f>'BPU '!C54</f>
        <v>2.7</v>
      </c>
      <c r="B35" s="12" t="str">
        <f>'BPU '!D54</f>
        <v>Terrassement en déblai, y compris évacuation des matériaux terreux</v>
      </c>
      <c r="C35" s="8" t="s">
        <v>58</v>
      </c>
      <c r="D35" s="103">
        <f>'BPU '!G54</f>
        <v>0</v>
      </c>
      <c r="E35" s="99">
        <v>70</v>
      </c>
      <c r="F35" s="91">
        <f>E35*D35</f>
        <v>0</v>
      </c>
      <c r="G35" s="93"/>
    </row>
    <row r="36" spans="1:7" s="1" customFormat="1" ht="22.5" customHeight="1" x14ac:dyDescent="0.25">
      <c r="A36" s="8" t="str">
        <f>'BPU '!C47</f>
        <v>2.5</v>
      </c>
      <c r="B36" s="12" t="str">
        <f>'BPU '!D47</f>
        <v>Fourniture et mise en œuvre de grave naturelle 20/150</v>
      </c>
      <c r="C36" s="8" t="s">
        <v>58</v>
      </c>
      <c r="D36" s="103">
        <f>'BPU '!G48</f>
        <v>0</v>
      </c>
      <c r="E36" s="99">
        <v>20</v>
      </c>
      <c r="F36" s="91">
        <f>E36*D36</f>
        <v>0</v>
      </c>
      <c r="G36" s="93"/>
    </row>
    <row r="37" spans="1:7" s="116" customFormat="1" ht="20.100000000000001" customHeight="1" x14ac:dyDescent="0.3">
      <c r="A37" s="110"/>
      <c r="B37" s="110"/>
      <c r="C37" s="110"/>
      <c r="D37" s="112"/>
      <c r="E37" s="133"/>
      <c r="F37" s="112"/>
      <c r="G37" s="112"/>
    </row>
    <row r="38" spans="1:7" s="113" customFormat="1" ht="20.100000000000001" customHeight="1" x14ac:dyDescent="0.3">
      <c r="A38" s="114"/>
      <c r="B38" s="115"/>
      <c r="D38" s="130" t="s">
        <v>66</v>
      </c>
      <c r="E38" s="134"/>
      <c r="F38" s="130"/>
      <c r="G38" s="96">
        <f>SUM(G6,G14,G21)</f>
        <v>0</v>
      </c>
    </row>
    <row r="39" spans="1:7" s="113" customFormat="1" ht="20.100000000000001" customHeight="1" x14ac:dyDescent="0.3">
      <c r="A39" s="114"/>
      <c r="B39" s="115"/>
      <c r="D39" s="131" t="s">
        <v>12</v>
      </c>
      <c r="E39" s="134"/>
      <c r="F39" s="131"/>
      <c r="G39" s="132">
        <f>G38*0.2</f>
        <v>0</v>
      </c>
    </row>
    <row r="40" spans="1:7" s="113" customFormat="1" ht="20.100000000000001" customHeight="1" x14ac:dyDescent="0.3">
      <c r="A40" s="114"/>
      <c r="B40" s="115"/>
      <c r="D40" s="130" t="s">
        <v>67</v>
      </c>
      <c r="E40" s="134"/>
      <c r="F40" s="130"/>
      <c r="G40" s="95">
        <f>G38+G39</f>
        <v>0</v>
      </c>
    </row>
    <row r="41" spans="1:7" ht="14.4" x14ac:dyDescent="0.3">
      <c r="A41" s="115"/>
      <c r="B41" s="115"/>
      <c r="C41" s="115"/>
      <c r="D41" s="111"/>
      <c r="E41" s="110"/>
      <c r="F41" s="111"/>
      <c r="G41" s="117"/>
    </row>
    <row r="42" spans="1:7" ht="19.95" customHeight="1" x14ac:dyDescent="0.3">
      <c r="D42" s="135" t="s">
        <v>68</v>
      </c>
      <c r="E42" s="136"/>
      <c r="F42" s="135"/>
      <c r="G42" s="137">
        <f>SUM(G10,G18,G25)</f>
        <v>0</v>
      </c>
    </row>
    <row r="43" spans="1:7" ht="19.95" customHeight="1" x14ac:dyDescent="0.3">
      <c r="D43" s="138" t="s">
        <v>12</v>
      </c>
      <c r="E43" s="136"/>
      <c r="F43" s="138"/>
      <c r="G43" s="139">
        <f>G42*0.2</f>
        <v>0</v>
      </c>
    </row>
    <row r="44" spans="1:7" ht="19.95" customHeight="1" x14ac:dyDescent="0.3">
      <c r="D44" s="135" t="s">
        <v>69</v>
      </c>
      <c r="E44" s="136"/>
      <c r="F44" s="135"/>
      <c r="G44" s="140">
        <f>G42+G43</f>
        <v>0</v>
      </c>
    </row>
    <row r="46" spans="1:7" ht="19.95" customHeight="1" x14ac:dyDescent="0.3">
      <c r="D46" s="141" t="s">
        <v>70</v>
      </c>
      <c r="E46" s="142"/>
      <c r="F46" s="141"/>
      <c r="G46" s="143">
        <f>SUM(G14,G23,G34)</f>
        <v>0</v>
      </c>
    </row>
    <row r="47" spans="1:7" ht="19.95" customHeight="1" x14ac:dyDescent="0.3">
      <c r="D47" s="144" t="s">
        <v>12</v>
      </c>
      <c r="E47" s="142"/>
      <c r="F47" s="144"/>
      <c r="G47" s="145">
        <f>G46*0.2</f>
        <v>0</v>
      </c>
    </row>
    <row r="48" spans="1:7" ht="19.95" customHeight="1" x14ac:dyDescent="0.3">
      <c r="D48" s="141" t="s">
        <v>71</v>
      </c>
      <c r="E48" s="142"/>
      <c r="F48" s="141"/>
      <c r="G48" s="146">
        <f>G46+G47</f>
        <v>0</v>
      </c>
    </row>
  </sheetData>
  <mergeCells count="2">
    <mergeCell ref="B2:F2"/>
    <mergeCell ref="A1:G1"/>
  </mergeCells>
  <printOptions horizontalCentered="1"/>
  <pageMargins left="0.35433070866141736" right="0.15748031496062992" top="0.31496062992125984" bottom="0.70866141732283472" header="0.19685039370078741" footer="0.47244094488188981"/>
  <pageSetup paperSize="9" scale="67" fitToWidth="0" orientation="portrait" r:id="rId1"/>
  <headerFooter alignWithMargins="0">
    <oddFooter>&amp;L7-D.Q.E.&amp;R&amp;P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16c790a-d691-44cf-81cd-e4c10df9ff6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49B09646830F3488E5A84713D6E0EA5" ma:contentTypeVersion="14" ma:contentTypeDescription="Crée un document." ma:contentTypeScope="" ma:versionID="0a97d516dc930fcfcdd1e615fd061291">
  <xsd:schema xmlns:xsd="http://www.w3.org/2001/XMLSchema" xmlns:xs="http://www.w3.org/2001/XMLSchema" xmlns:p="http://schemas.microsoft.com/office/2006/metadata/properties" xmlns:ns3="35637b57-232a-4169-be33-1bcb169ccd92" xmlns:ns4="416c790a-d691-44cf-81cd-e4c10df9ff64" targetNamespace="http://schemas.microsoft.com/office/2006/metadata/properties" ma:root="true" ma:fieldsID="e0ea3805a09717b3666ca1777fd1e1c6" ns3:_="" ns4:_="">
    <xsd:import namespace="35637b57-232a-4169-be33-1bcb169ccd92"/>
    <xsd:import namespace="416c790a-d691-44cf-81cd-e4c10df9ff6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element ref="ns4:MediaServiceLocation" minOccurs="0"/>
                <xsd:element ref="ns4:MediaServiceAutoKeyPoints" minOccurs="0"/>
                <xsd:element ref="ns4:MediaServiceKeyPoints" minOccurs="0"/>
                <xsd:element ref="ns4:MediaServiceOCR" minOccurs="0"/>
                <xsd:element ref="ns4:MediaServiceGenerationTime" minOccurs="0"/>
                <xsd:element ref="ns4:MediaServiceEventHashCode"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5637b57-232a-4169-be33-1bcb169ccd92"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element name="SharingHintHash" ma:index="10" nillable="true" ma:displayName="Partage du hachage d’indicateu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16c790a-d691-44cf-81cd-e4c10df9ff6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68F777-7B5A-48CA-BBBF-0F12FB635390}">
  <ds:schemaRefs>
    <ds:schemaRef ds:uri="http://schemas.microsoft.com/office/2006/metadata/properties"/>
    <ds:schemaRef ds:uri="http://schemas.microsoft.com/office/infopath/2007/PartnerControls"/>
    <ds:schemaRef ds:uri="416c790a-d691-44cf-81cd-e4c10df9ff64"/>
  </ds:schemaRefs>
</ds:datastoreItem>
</file>

<file path=customXml/itemProps2.xml><?xml version="1.0" encoding="utf-8"?>
<ds:datastoreItem xmlns:ds="http://schemas.openxmlformats.org/officeDocument/2006/customXml" ds:itemID="{F38CA3D0-2C12-47E3-8AA4-84F2D7D8F159}">
  <ds:schemaRefs>
    <ds:schemaRef ds:uri="http://schemas.microsoft.com/sharepoint/v3/contenttype/forms"/>
  </ds:schemaRefs>
</ds:datastoreItem>
</file>

<file path=customXml/itemProps3.xml><?xml version="1.0" encoding="utf-8"?>
<ds:datastoreItem xmlns:ds="http://schemas.openxmlformats.org/officeDocument/2006/customXml" ds:itemID="{81723F88-CD4A-4EAD-A619-A1EF92F718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5637b57-232a-4169-be33-1bcb169ccd92"/>
    <ds:schemaRef ds:uri="416c790a-d691-44cf-81cd-e4c10df9ff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BPU </vt:lpstr>
      <vt:lpstr>DQE</vt:lpstr>
      <vt:lpstr>'BPU '!Impression_des_titres</vt:lpstr>
      <vt:lpstr>DQE!Impression_des_titres</vt:lpstr>
      <vt:lpstr>'BPU '!Zone_d_impression</vt:lpstr>
      <vt:lpstr>DQE!Zone_d_impression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PCM-FC</dc:creator>
  <cp:lastModifiedBy>Sophie BOURON</cp:lastModifiedBy>
  <cp:lastPrinted>2025-07-08T12:05:26Z</cp:lastPrinted>
  <dcterms:created xsi:type="dcterms:W3CDTF">2011-05-05T18:22:29Z</dcterms:created>
  <dcterms:modified xsi:type="dcterms:W3CDTF">2026-08-06T09:25:43Z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cf76f155ced4ddcb4097134ff3c332f">
    <vt:lpwstr/>
  </property>
  <property fmtid="{D5CDD505-2E9C-101B-9397-08002B2CF9AE}" pid="3" name="TaxCatchAll">
    <vt:lpwstr/>
  </property>
  <property fmtid="{D5CDD505-2E9C-101B-9397-08002B2CF9AE}" pid="4" name="ContentTypeId">
    <vt:lpwstr>0x010100649B09646830F3488E5A84713D6E0EA5</vt:lpwstr>
  </property>
</Properties>
</file>